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125" windowWidth="15330" windowHeight="4185" activeTab="0"/>
  </bookViews>
  <sheets>
    <sheet name="Merkmalsuntersuchung" sheetId="1" r:id="rId1"/>
    <sheet name="Wertetabelle" sheetId="2" r:id="rId2"/>
  </sheets>
  <definedNames>
    <definedName name="_xlnm.Print_Area" localSheetId="0">'Merkmalsuntersuchung'!$A$1:$AL$70</definedName>
    <definedName name="Klassenergebnis">'Merkmalsuntersuchung'!$E$10:$E$59</definedName>
  </definedNames>
  <calcPr fullCalcOnLoad="1"/>
</workbook>
</file>

<file path=xl/sharedStrings.xml><?xml version="1.0" encoding="utf-8"?>
<sst xmlns="http://schemas.openxmlformats.org/spreadsheetml/2006/main" count="163" uniqueCount="152">
  <si>
    <t>Index</t>
  </si>
  <si>
    <t>Klasse</t>
  </si>
  <si>
    <t>Zahl</t>
  </si>
  <si>
    <t>a</t>
  </si>
  <si>
    <t>b</t>
  </si>
  <si>
    <t>Grenzwerte</t>
  </si>
  <si>
    <t>Deutscher Imkerbund</t>
  </si>
  <si>
    <t>Cubitalindex</t>
  </si>
  <si>
    <t>gemessen*</t>
  </si>
  <si>
    <t xml:space="preserve">  geschätzt*</t>
  </si>
  <si>
    <t>Angaben zur Königin:</t>
  </si>
  <si>
    <t xml:space="preserve">  Zuchtb.</t>
  </si>
  <si>
    <t>Züchter</t>
  </si>
  <si>
    <t xml:space="preserve">    begattet auf Belegstelle</t>
  </si>
  <si>
    <t>Rasse</t>
  </si>
  <si>
    <t xml:space="preserve"> Nr.</t>
  </si>
  <si>
    <t>Besamungsstelle</t>
  </si>
  <si>
    <t>Linie</t>
  </si>
  <si>
    <t>Panzerzeichen</t>
  </si>
  <si>
    <t xml:space="preserve">    Haarlänge</t>
  </si>
  <si>
    <t>Filzbinden</t>
  </si>
  <si>
    <t>Haarfarbe</t>
  </si>
  <si>
    <t>( Arbeitsbienen* oder Drohnen*)</t>
  </si>
  <si>
    <t xml:space="preserve"> Arbeitsbienen</t>
  </si>
  <si>
    <t xml:space="preserve">     Drohnen</t>
  </si>
  <si>
    <t xml:space="preserve">   O</t>
  </si>
  <si>
    <t xml:space="preserve">   E</t>
  </si>
  <si>
    <t xml:space="preserve">    i</t>
  </si>
  <si>
    <t xml:space="preserve">   I</t>
  </si>
  <si>
    <t xml:space="preserve"> 1 R</t>
  </si>
  <si>
    <t xml:space="preserve"> 2 R</t>
  </si>
  <si>
    <t xml:space="preserve">   k</t>
  </si>
  <si>
    <t xml:space="preserve">  m</t>
  </si>
  <si>
    <t xml:space="preserve">   F</t>
  </si>
  <si>
    <t xml:space="preserve">  ff</t>
  </si>
  <si>
    <t xml:space="preserve">   f</t>
  </si>
  <si>
    <t xml:space="preserve">  gr</t>
  </si>
  <si>
    <t xml:space="preserve">  ge</t>
  </si>
  <si>
    <t xml:space="preserve">  br</t>
  </si>
  <si>
    <t xml:space="preserve">   -5</t>
  </si>
  <si>
    <t xml:space="preserve">  15</t>
  </si>
  <si>
    <t xml:space="preserve">  20</t>
  </si>
  <si>
    <t xml:space="preserve">  25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</si>
  <si>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</si>
  <si>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</si>
  <si>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</si>
  <si>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</si>
  <si>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</si>
  <si>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%</t>
  </si>
  <si>
    <t>Cubitalindex nach Klassen ( bezogen auf  1/60 Teilstrecke</t>
  </si>
  <si>
    <t xml:space="preserve">  19</t>
  </si>
  <si>
    <t xml:space="preserve">  18</t>
  </si>
  <si>
    <t xml:space="preserve">  17</t>
  </si>
  <si>
    <t xml:space="preserve">  16</t>
  </si>
  <si>
    <t xml:space="preserve">  14</t>
  </si>
  <si>
    <t xml:space="preserve">  13</t>
  </si>
  <si>
    <t xml:space="preserve">  12</t>
  </si>
  <si>
    <t xml:space="preserve">  11</t>
  </si>
  <si>
    <t xml:space="preserve">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</si>
  <si>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</si>
  <si>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</si>
  <si>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</si>
  <si>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</si>
  <si>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</si>
  <si>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 xml:space="preserve">   4</t>
  </si>
  <si>
    <t xml:space="preserve">   3</t>
  </si>
  <si>
    <t xml:space="preserve">   2</t>
  </si>
  <si>
    <t xml:space="preserve">   1</t>
  </si>
  <si>
    <t>Gren-</t>
  </si>
  <si>
    <t xml:space="preserve"> 0,87</t>
  </si>
  <si>
    <t xml:space="preserve"> 1,00</t>
  </si>
  <si>
    <t xml:space="preserve"> 1,14</t>
  </si>
  <si>
    <t xml:space="preserve"> 1,31</t>
  </si>
  <si>
    <t xml:space="preserve"> 1,50</t>
  </si>
  <si>
    <t xml:space="preserve"> 1,73</t>
  </si>
  <si>
    <t xml:space="preserve"> 2,00</t>
  </si>
  <si>
    <t xml:space="preserve"> 2,33</t>
  </si>
  <si>
    <t xml:space="preserve"> 2,75</t>
  </si>
  <si>
    <t xml:space="preserve"> 3,29</t>
  </si>
  <si>
    <t xml:space="preserve"> 4,00</t>
  </si>
  <si>
    <t xml:space="preserve"> 5,00</t>
  </si>
  <si>
    <t xml:space="preserve"> 6,50</t>
  </si>
  <si>
    <t xml:space="preserve">  zen</t>
  </si>
  <si>
    <t>0,93</t>
  </si>
  <si>
    <t>1,07</t>
  </si>
  <si>
    <t>1,22</t>
  </si>
  <si>
    <t>1,40</t>
  </si>
  <si>
    <t>1,61</t>
  </si>
  <si>
    <t>1,86</t>
  </si>
  <si>
    <t>2.16</t>
  </si>
  <si>
    <t>2,53</t>
  </si>
  <si>
    <t>3,00</t>
  </si>
  <si>
    <t>3,62</t>
  </si>
  <si>
    <t>4,45</t>
  </si>
  <si>
    <t>5,67</t>
  </si>
  <si>
    <t>Kla.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</si>
  <si>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</si>
  <si>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</si>
  <si>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</si>
  <si>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</si>
  <si>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</si>
  <si>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</si>
  <si>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</si>
  <si>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</si>
  <si>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</si>
  <si>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</si>
  <si>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</si>
  <si>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</si>
  <si>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</si>
  <si>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</si>
  <si>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</si>
  <si>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</si>
  <si>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</si>
  <si>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</si>
  <si>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</si>
  <si>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Merkmalsformel von.............. Arbeitsbienen*    .................  Drohnen*</t>
  </si>
  <si>
    <t>O</t>
  </si>
  <si>
    <t>E</t>
  </si>
  <si>
    <t>1 R</t>
  </si>
  <si>
    <t>2 R</t>
  </si>
  <si>
    <t>k</t>
  </si>
  <si>
    <t>m</t>
  </si>
  <si>
    <t>I</t>
  </si>
  <si>
    <t>F</t>
  </si>
  <si>
    <t>ff</t>
  </si>
  <si>
    <t>f</t>
  </si>
  <si>
    <t>Summe:</t>
  </si>
  <si>
    <t>i</t>
  </si>
  <si>
    <t>ge</t>
  </si>
  <si>
    <t>gr</t>
  </si>
  <si>
    <t>br</t>
  </si>
  <si>
    <t>sch</t>
  </si>
  <si>
    <t>Beurteilung:</t>
  </si>
  <si>
    <t>Die Merkmalsuntersuchung ist nur ein Bestandteil der Körung</t>
  </si>
  <si>
    <t>Ort</t>
  </si>
  <si>
    <t>Datum</t>
  </si>
  <si>
    <t>Unterschrift</t>
  </si>
  <si>
    <r>
      <t xml:space="preserve"> </t>
    </r>
    <r>
      <rPr>
        <b/>
        <sz val="9"/>
        <rFont val="Arial"/>
        <family val="2"/>
      </rPr>
      <t>Arbeitsbienen</t>
    </r>
  </si>
  <si>
    <r>
      <t xml:space="preserve">  </t>
    </r>
    <r>
      <rPr>
        <b/>
        <sz val="9"/>
        <rFont val="Arial"/>
        <family val="2"/>
      </rPr>
      <t>10</t>
    </r>
  </si>
  <si>
    <t>Durchschn.</t>
  </si>
  <si>
    <t>Eingang am:</t>
  </si>
  <si>
    <t>Merkmalsuntersuchungs. Nr:</t>
  </si>
  <si>
    <t>Jahrgang:</t>
  </si>
  <si>
    <t>Volk Nr.:</t>
  </si>
  <si>
    <t>Besitzer des Volkes (Einsender):</t>
  </si>
  <si>
    <t>Körstelle:</t>
  </si>
  <si>
    <t>Arbeitsbienen</t>
  </si>
  <si>
    <t>Drohnen</t>
  </si>
  <si>
    <t>von:</t>
  </si>
  <si>
    <t>bis:</t>
  </si>
  <si>
    <t>den:</t>
  </si>
  <si>
    <t>Bienen*/Drohnen*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</si>
</sst>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"/>
    <numFmt numFmtId="176" formatCode="0.0"/>
  </numFmts>
  <fonts count="15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18">
      <alignment/>
      <protection/>
    </xf>
    <xf numFmtId="0" fontId="2" fillId="0" borderId="0" xfId="18" applyFont="1">
      <alignment/>
      <protection/>
    </xf>
    <xf numFmtId="0" fontId="1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9" fillId="0" borderId="0" xfId="18" applyFont="1">
      <alignment/>
      <protection/>
    </xf>
    <xf numFmtId="0" fontId="1" fillId="0" borderId="0" xfId="18" applyBorder="1">
      <alignment/>
      <protection/>
    </xf>
    <xf numFmtId="0" fontId="10" fillId="0" borderId="0" xfId="18" applyFont="1">
      <alignment/>
      <protection/>
    </xf>
    <xf numFmtId="0" fontId="8" fillId="0" borderId="1" xfId="18" applyFont="1" applyBorder="1">
      <alignment/>
      <protection/>
    </xf>
    <xf numFmtId="0" fontId="1" fillId="0" borderId="2" xfId="18" applyBorder="1">
      <alignment/>
      <protection/>
    </xf>
    <xf numFmtId="0" fontId="11" fillId="0" borderId="1" xfId="18" applyFont="1" applyBorder="1" applyAlignment="1">
      <alignment vertical="center"/>
      <protection/>
    </xf>
    <xf numFmtId="0" fontId="1" fillId="0" borderId="1" xfId="18" applyBorder="1">
      <alignment/>
      <protection/>
    </xf>
    <xf numFmtId="0" fontId="1" fillId="0" borderId="3" xfId="18" applyBorder="1">
      <alignment/>
      <protection/>
    </xf>
    <xf numFmtId="0" fontId="1" fillId="0" borderId="4" xfId="18" applyBorder="1">
      <alignment/>
      <protection/>
    </xf>
    <xf numFmtId="0" fontId="5" fillId="0" borderId="0" xfId="18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1" fillId="0" borderId="0" xfId="18" applyFont="1" applyBorder="1" applyAlignment="1">
      <alignment vertical="center"/>
      <protection/>
    </xf>
    <xf numFmtId="0" fontId="1" fillId="0" borderId="0" xfId="18" applyBorder="1" applyAlignment="1">
      <alignment vertical="center"/>
      <protection/>
    </xf>
    <xf numFmtId="0" fontId="1" fillId="0" borderId="5" xfId="18" applyBorder="1">
      <alignment/>
      <protection/>
    </xf>
    <xf numFmtId="0" fontId="10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176" fontId="12" fillId="0" borderId="7" xfId="18" applyNumberFormat="1" applyFont="1" applyBorder="1" applyAlignment="1">
      <alignment horizontal="left"/>
      <protection/>
    </xf>
    <xf numFmtId="176" fontId="12" fillId="0" borderId="8" xfId="18" applyNumberFormat="1" applyFont="1" applyBorder="1" applyAlignment="1">
      <alignment horizontal="left"/>
      <protection/>
    </xf>
    <xf numFmtId="0" fontId="1" fillId="0" borderId="4" xfId="18" applyBorder="1" applyAlignment="1">
      <alignment vertical="center"/>
      <protection/>
    </xf>
    <xf numFmtId="0" fontId="0" fillId="0" borderId="0" xfId="18" applyFont="1" applyBorder="1" applyAlignment="1">
      <alignment vertical="center"/>
      <protection/>
    </xf>
    <xf numFmtId="0" fontId="1" fillId="0" borderId="9" xfId="18" applyBorder="1">
      <alignment/>
      <protection/>
    </xf>
    <xf numFmtId="0" fontId="1" fillId="0" borderId="10" xfId="18" applyBorder="1">
      <alignment/>
      <protection/>
    </xf>
    <xf numFmtId="0" fontId="6" fillId="0" borderId="11" xfId="18" applyFont="1" applyBorder="1" applyAlignment="1">
      <alignment horizontal="center"/>
      <protection/>
    </xf>
    <xf numFmtId="176" fontId="12" fillId="0" borderId="0" xfId="18" applyNumberFormat="1" applyFont="1" applyBorder="1" applyAlignment="1">
      <alignment horizontal="left"/>
      <protection/>
    </xf>
    <xf numFmtId="176" fontId="12" fillId="0" borderId="12" xfId="18" applyNumberFormat="1" applyFont="1" applyBorder="1" applyAlignment="1">
      <alignment horizontal="left"/>
      <protection/>
    </xf>
    <xf numFmtId="0" fontId="8" fillId="0" borderId="2" xfId="18" applyFont="1" applyBorder="1" applyAlignment="1">
      <alignment vertical="center"/>
      <protection/>
    </xf>
    <xf numFmtId="0" fontId="8" fillId="0" borderId="1" xfId="18" applyFont="1" applyBorder="1" applyAlignment="1">
      <alignment vertical="center"/>
      <protection/>
    </xf>
    <xf numFmtId="0" fontId="0" fillId="0" borderId="1" xfId="18" applyFont="1" applyBorder="1" applyAlignment="1">
      <alignment vertical="center"/>
      <protection/>
    </xf>
    <xf numFmtId="0" fontId="1" fillId="0" borderId="1" xfId="18" applyBorder="1" applyAlignment="1">
      <alignment vertical="center"/>
      <protection/>
    </xf>
    <xf numFmtId="0" fontId="3" fillId="0" borderId="1" xfId="18" applyFont="1" applyBorder="1" applyAlignment="1">
      <alignment vertical="center"/>
      <protection/>
    </xf>
    <xf numFmtId="0" fontId="4" fillId="0" borderId="1" xfId="18" applyFont="1" applyBorder="1" applyAlignment="1">
      <alignment vertical="center"/>
      <protection/>
    </xf>
    <xf numFmtId="0" fontId="8" fillId="0" borderId="13" xfId="18" applyFont="1" applyBorder="1" applyAlignment="1">
      <alignment vertical="center"/>
      <protection/>
    </xf>
    <xf numFmtId="0" fontId="2" fillId="0" borderId="14" xfId="18" applyFont="1" applyBorder="1" applyAlignment="1">
      <alignment vertical="center"/>
      <protection/>
    </xf>
    <xf numFmtId="0" fontId="1" fillId="0" borderId="15" xfId="18" applyBorder="1" applyAlignment="1">
      <alignment vertical="center"/>
      <protection/>
    </xf>
    <xf numFmtId="0" fontId="8" fillId="0" borderId="16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vertical="center"/>
      <protection/>
    </xf>
    <xf numFmtId="0" fontId="1" fillId="0" borderId="16" xfId="18" applyBorder="1" applyAlignment="1">
      <alignment vertical="center"/>
      <protection/>
    </xf>
    <xf numFmtId="0" fontId="0" fillId="0" borderId="16" xfId="18" applyFont="1" applyBorder="1" applyAlignment="1">
      <alignment vertical="center"/>
      <protection/>
    </xf>
    <xf numFmtId="0" fontId="3" fillId="0" borderId="16" xfId="18" applyFont="1" applyBorder="1" applyAlignment="1">
      <alignment vertical="center"/>
      <protection/>
    </xf>
    <xf numFmtId="0" fontId="2" fillId="0" borderId="17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1" fillId="0" borderId="2" xfId="18" applyBorder="1" applyAlignment="1">
      <alignment vertical="center"/>
      <protection/>
    </xf>
    <xf numFmtId="0" fontId="6" fillId="0" borderId="1" xfId="18" applyFont="1" applyBorder="1" applyAlignment="1">
      <alignment vertical="center"/>
      <protection/>
    </xf>
    <xf numFmtId="0" fontId="1" fillId="0" borderId="3" xfId="18" applyBorder="1" applyAlignment="1">
      <alignment vertical="center"/>
      <protection/>
    </xf>
    <xf numFmtId="0" fontId="6" fillId="0" borderId="2" xfId="18" applyFont="1" applyBorder="1" applyAlignment="1">
      <alignment vertical="center"/>
      <protection/>
    </xf>
    <xf numFmtId="0" fontId="7" fillId="0" borderId="1" xfId="18" applyFont="1" applyBorder="1" applyAlignment="1">
      <alignment vertical="center"/>
      <protection/>
    </xf>
    <xf numFmtId="0" fontId="7" fillId="0" borderId="3" xfId="18" applyFont="1" applyBorder="1" applyAlignment="1">
      <alignment vertical="center"/>
      <protection/>
    </xf>
    <xf numFmtId="0" fontId="7" fillId="0" borderId="2" xfId="18" applyFont="1" applyBorder="1" applyAlignment="1">
      <alignment vertical="center"/>
      <protection/>
    </xf>
    <xf numFmtId="0" fontId="6" fillId="0" borderId="4" xfId="18" applyFont="1" applyBorder="1" applyAlignment="1">
      <alignment vertical="center"/>
      <protection/>
    </xf>
    <xf numFmtId="0" fontId="6" fillId="0" borderId="0" xfId="18" applyFont="1" applyBorder="1" applyAlignment="1">
      <alignment vertical="center"/>
      <protection/>
    </xf>
    <xf numFmtId="0" fontId="1" fillId="0" borderId="5" xfId="18" applyBorder="1" applyAlignment="1">
      <alignment vertical="center"/>
      <protection/>
    </xf>
    <xf numFmtId="0" fontId="7" fillId="0" borderId="0" xfId="18" applyFont="1" applyBorder="1" applyAlignment="1">
      <alignment vertical="center"/>
      <protection/>
    </xf>
    <xf numFmtId="0" fontId="7" fillId="0" borderId="5" xfId="18" applyFont="1" applyBorder="1" applyAlignment="1">
      <alignment vertical="center"/>
      <protection/>
    </xf>
    <xf numFmtId="0" fontId="7" fillId="0" borderId="4" xfId="18" applyFont="1" applyBorder="1" applyAlignment="1">
      <alignment vertical="center"/>
      <protection/>
    </xf>
    <xf numFmtId="0" fontId="7" fillId="0" borderId="4" xfId="18" applyFont="1" applyBorder="1">
      <alignment/>
      <protection/>
    </xf>
    <xf numFmtId="0" fontId="7" fillId="0" borderId="5" xfId="18" applyFont="1" applyBorder="1">
      <alignment/>
      <protection/>
    </xf>
    <xf numFmtId="49" fontId="6" fillId="0" borderId="18" xfId="18" applyNumberFormat="1" applyFont="1" applyBorder="1" applyAlignment="1">
      <alignment horizontal="left" vertical="center"/>
      <protection/>
    </xf>
    <xf numFmtId="49" fontId="7" fillId="0" borderId="19" xfId="18" applyNumberFormat="1" applyFont="1" applyBorder="1" applyAlignment="1">
      <alignment vertical="center"/>
      <protection/>
    </xf>
    <xf numFmtId="49" fontId="6" fillId="0" borderId="20" xfId="18" applyNumberFormat="1" applyFont="1" applyBorder="1" applyAlignment="1">
      <alignment vertical="center"/>
      <protection/>
    </xf>
    <xf numFmtId="49" fontId="7" fillId="0" borderId="21" xfId="18" applyNumberFormat="1" applyFont="1" applyBorder="1" applyAlignment="1">
      <alignment vertical="center"/>
      <protection/>
    </xf>
    <xf numFmtId="49" fontId="6" fillId="0" borderId="18" xfId="18" applyNumberFormat="1" applyFont="1" applyBorder="1" applyAlignment="1">
      <alignment vertical="center"/>
      <protection/>
    </xf>
    <xf numFmtId="49" fontId="6" fillId="0" borderId="4" xfId="18" applyNumberFormat="1" applyFont="1" applyBorder="1">
      <alignment/>
      <protection/>
    </xf>
    <xf numFmtId="49" fontId="7" fillId="0" borderId="5" xfId="18" applyNumberFormat="1" applyFont="1" applyBorder="1">
      <alignment/>
      <protection/>
    </xf>
    <xf numFmtId="49" fontId="7" fillId="0" borderId="4" xfId="18" applyNumberFormat="1" applyFont="1" applyBorder="1">
      <alignment/>
      <protection/>
    </xf>
    <xf numFmtId="49" fontId="6" fillId="0" borderId="5" xfId="18" applyNumberFormat="1" applyFont="1" applyBorder="1">
      <alignment/>
      <protection/>
    </xf>
    <xf numFmtId="49" fontId="6" fillId="0" borderId="22" xfId="18" applyNumberFormat="1" applyFont="1" applyBorder="1">
      <alignment/>
      <protection/>
    </xf>
    <xf numFmtId="49" fontId="7" fillId="0" borderId="10" xfId="18" applyNumberFormat="1" applyFont="1" applyBorder="1">
      <alignment/>
      <protection/>
    </xf>
    <xf numFmtId="0" fontId="6" fillId="0" borderId="2" xfId="18" applyFont="1" applyBorder="1">
      <alignment/>
      <protection/>
    </xf>
    <xf numFmtId="0" fontId="7" fillId="0" borderId="3" xfId="18" applyFont="1" applyBorder="1">
      <alignment/>
      <protection/>
    </xf>
    <xf numFmtId="0" fontId="6" fillId="0" borderId="22" xfId="18" applyFont="1" applyBorder="1">
      <alignment/>
      <protection/>
    </xf>
    <xf numFmtId="0" fontId="7" fillId="0" borderId="10" xfId="18" applyFont="1" applyBorder="1">
      <alignment/>
      <protection/>
    </xf>
    <xf numFmtId="0" fontId="6" fillId="0" borderId="0" xfId="18" applyFont="1" applyAlignment="1">
      <alignment vertical="center"/>
      <protection/>
    </xf>
    <xf numFmtId="49" fontId="6" fillId="0" borderId="2" xfId="18" applyNumberFormat="1" applyFont="1" applyBorder="1">
      <alignment/>
      <protection/>
    </xf>
    <xf numFmtId="49" fontId="7" fillId="0" borderId="3" xfId="18" applyNumberFormat="1" applyFont="1" applyBorder="1">
      <alignment/>
      <protection/>
    </xf>
    <xf numFmtId="49" fontId="6" fillId="0" borderId="23" xfId="18" applyNumberFormat="1" applyFont="1" applyBorder="1">
      <alignment/>
      <protection/>
    </xf>
    <xf numFmtId="49" fontId="7" fillId="0" borderId="24" xfId="18" applyNumberFormat="1" applyFont="1" applyBorder="1">
      <alignment/>
      <protection/>
    </xf>
    <xf numFmtId="49" fontId="6" fillId="0" borderId="24" xfId="18" applyNumberFormat="1" applyFont="1" applyBorder="1">
      <alignment/>
      <protection/>
    </xf>
    <xf numFmtId="49" fontId="6" fillId="0" borderId="25" xfId="18" applyNumberFormat="1" applyFont="1" applyBorder="1">
      <alignment/>
      <protection/>
    </xf>
    <xf numFmtId="49" fontId="6" fillId="0" borderId="26" xfId="18" applyNumberFormat="1" applyFont="1" applyBorder="1">
      <alignment/>
      <protection/>
    </xf>
    <xf numFmtId="0" fontId="10" fillId="0" borderId="2" xfId="18" applyFont="1" applyBorder="1" applyAlignment="1">
      <alignment horizontal="left"/>
      <protection/>
    </xf>
    <xf numFmtId="0" fontId="10" fillId="0" borderId="3" xfId="18" applyFont="1" applyBorder="1" applyAlignment="1">
      <alignment horizontal="left"/>
      <protection/>
    </xf>
    <xf numFmtId="49" fontId="6" fillId="0" borderId="2" xfId="18" applyNumberFormat="1" applyFont="1" applyBorder="1" applyAlignment="1">
      <alignment horizontal="left" vertical="center"/>
      <protection/>
    </xf>
    <xf numFmtId="49" fontId="6" fillId="0" borderId="14" xfId="18" applyNumberFormat="1" applyFont="1" applyBorder="1" applyAlignment="1">
      <alignment horizontal="left" vertical="center"/>
      <protection/>
    </xf>
    <xf numFmtId="49" fontId="6" fillId="0" borderId="1" xfId="18" applyNumberFormat="1" applyFont="1" applyBorder="1" applyAlignment="1">
      <alignment horizontal="left" vertical="center"/>
      <protection/>
    </xf>
    <xf numFmtId="0" fontId="6" fillId="0" borderId="3" xfId="18" applyFont="1" applyBorder="1" applyAlignment="1">
      <alignment horizontal="left" vertical="center"/>
      <protection/>
    </xf>
    <xf numFmtId="0" fontId="10" fillId="0" borderId="15" xfId="18" applyFont="1" applyBorder="1" applyAlignment="1">
      <alignment horizontal="left"/>
      <protection/>
    </xf>
    <xf numFmtId="0" fontId="10" fillId="0" borderId="27" xfId="18" applyFont="1" applyBorder="1" applyAlignment="1">
      <alignment horizontal="left"/>
      <protection/>
    </xf>
    <xf numFmtId="49" fontId="6" fillId="0" borderId="28" xfId="18" applyNumberFormat="1" applyFont="1" applyBorder="1" applyAlignment="1">
      <alignment horizontal="left" vertical="center"/>
      <protection/>
    </xf>
    <xf numFmtId="49" fontId="6" fillId="0" borderId="0" xfId="18" applyNumberFormat="1" applyFont="1" applyBorder="1" applyAlignment="1">
      <alignment horizontal="left" vertical="center"/>
      <protection/>
    </xf>
    <xf numFmtId="49" fontId="6" fillId="0" borderId="29" xfId="18" applyNumberFormat="1" applyFont="1" applyBorder="1" applyAlignment="1">
      <alignment horizontal="left" vertical="center"/>
      <protection/>
    </xf>
    <xf numFmtId="49" fontId="6" fillId="0" borderId="30" xfId="18" applyNumberFormat="1" applyFont="1" applyBorder="1" applyAlignment="1">
      <alignment horizontal="left" vertical="center"/>
      <protection/>
    </xf>
    <xf numFmtId="0" fontId="6" fillId="0" borderId="5" xfId="18" applyFont="1" applyBorder="1" applyAlignment="1">
      <alignment horizontal="left" vertical="center"/>
      <protection/>
    </xf>
    <xf numFmtId="0" fontId="6" fillId="0" borderId="10" xfId="18" applyFont="1" applyBorder="1">
      <alignment/>
      <protection/>
    </xf>
    <xf numFmtId="49" fontId="2" fillId="0" borderId="31" xfId="18" applyNumberFormat="1" applyFont="1" applyBorder="1" applyAlignment="1">
      <alignment horizontal="center" vertical="center"/>
      <protection/>
    </xf>
    <xf numFmtId="49" fontId="6" fillId="0" borderId="32" xfId="18" applyNumberFormat="1" applyFont="1" applyBorder="1" applyAlignment="1">
      <alignment horizontal="center" vertical="center"/>
      <protection/>
    </xf>
    <xf numFmtId="49" fontId="6" fillId="0" borderId="33" xfId="18" applyNumberFormat="1" applyFont="1" applyBorder="1" applyAlignment="1">
      <alignment horizontal="center" vertical="center"/>
      <protection/>
    </xf>
    <xf numFmtId="49" fontId="6" fillId="0" borderId="34" xfId="18" applyNumberFormat="1" applyFont="1" applyBorder="1" applyAlignment="1">
      <alignment horizontal="center" vertical="center"/>
      <protection/>
    </xf>
    <xf numFmtId="49" fontId="6" fillId="0" borderId="35" xfId="18" applyNumberFormat="1" applyFont="1" applyBorder="1" applyAlignment="1">
      <alignment horizontal="center" vertical="center"/>
      <protection/>
    </xf>
    <xf numFmtId="0" fontId="6" fillId="0" borderId="36" xfId="18" applyFont="1" applyBorder="1" applyAlignment="1">
      <alignment vertical="center"/>
      <protection/>
    </xf>
    <xf numFmtId="0" fontId="6" fillId="0" borderId="36" xfId="18" applyFont="1" applyBorder="1">
      <alignment/>
      <protection/>
    </xf>
    <xf numFmtId="0" fontId="2" fillId="0" borderId="36" xfId="18" applyFont="1" applyBorder="1">
      <alignment/>
      <protection/>
    </xf>
    <xf numFmtId="2" fontId="10" fillId="0" borderId="0" xfId="18" applyNumberFormat="1" applyFont="1" applyBorder="1" applyAlignment="1">
      <alignment horizontal="left"/>
      <protection/>
    </xf>
    <xf numFmtId="0" fontId="6" fillId="0" borderId="0" xfId="18" applyFont="1" applyBorder="1">
      <alignment/>
      <protection/>
    </xf>
    <xf numFmtId="0" fontId="2" fillId="0" borderId="0" xfId="18" applyFont="1" applyBorder="1">
      <alignment/>
      <protection/>
    </xf>
    <xf numFmtId="0" fontId="7" fillId="0" borderId="0" xfId="18" applyFont="1" applyBorder="1" applyAlignment="1">
      <alignment horizontal="left"/>
      <protection/>
    </xf>
    <xf numFmtId="0" fontId="2" fillId="0" borderId="16" xfId="18" applyFont="1" applyBorder="1" applyAlignment="1">
      <alignment vertical="center"/>
      <protection/>
    </xf>
    <xf numFmtId="0" fontId="1" fillId="0" borderId="16" xfId="18" applyBorder="1">
      <alignment/>
      <protection/>
    </xf>
    <xf numFmtId="0" fontId="6" fillId="0" borderId="0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37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6" fillId="0" borderId="38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6" fillId="0" borderId="14" xfId="18" applyFont="1" applyBorder="1" applyAlignment="1">
      <alignment horizontal="center"/>
      <protection/>
    </xf>
    <xf numFmtId="0" fontId="6" fillId="0" borderId="39" xfId="18" applyFont="1" applyBorder="1" applyAlignment="1">
      <alignment horizontal="center"/>
      <protection/>
    </xf>
    <xf numFmtId="0" fontId="6" fillId="0" borderId="23" xfId="18" applyFont="1" applyBorder="1" applyAlignment="1">
      <alignment horizontal="center"/>
      <protection/>
    </xf>
    <xf numFmtId="0" fontId="6" fillId="0" borderId="8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24" xfId="18" applyFont="1" applyBorder="1" applyAlignment="1">
      <alignment horizontal="center"/>
      <protection/>
    </xf>
    <xf numFmtId="0" fontId="6" fillId="0" borderId="40" xfId="18" applyFont="1" applyBorder="1" applyAlignment="1">
      <alignment horizontal="center"/>
      <protection/>
    </xf>
    <xf numFmtId="0" fontId="6" fillId="0" borderId="41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12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6" fillId="0" borderId="30" xfId="18" applyFont="1" applyBorder="1" applyAlignment="1">
      <alignment horizontal="center"/>
      <protection/>
    </xf>
    <xf numFmtId="0" fontId="6" fillId="0" borderId="42" xfId="18" applyFont="1" applyBorder="1" applyAlignment="1">
      <alignment horizontal="center"/>
      <protection/>
    </xf>
    <xf numFmtId="0" fontId="6" fillId="0" borderId="25" xfId="18" applyFont="1" applyBorder="1" applyAlignment="1">
      <alignment horizontal="center"/>
      <protection/>
    </xf>
    <xf numFmtId="0" fontId="6" fillId="0" borderId="43" xfId="18" applyFont="1" applyBorder="1" applyAlignment="1">
      <alignment horizontal="center"/>
      <protection/>
    </xf>
    <xf numFmtId="0" fontId="6" fillId="0" borderId="36" xfId="18" applyFont="1" applyBorder="1" applyAlignment="1">
      <alignment horizontal="center"/>
      <protection/>
    </xf>
    <xf numFmtId="0" fontId="6" fillId="0" borderId="31" xfId="18" applyFont="1" applyBorder="1" applyAlignment="1">
      <alignment horizontal="center"/>
      <protection/>
    </xf>
    <xf numFmtId="0" fontId="6" fillId="0" borderId="35" xfId="18" applyFont="1" applyBorder="1" applyAlignment="1">
      <alignment horizontal="center"/>
      <protection/>
    </xf>
    <xf numFmtId="0" fontId="6" fillId="0" borderId="44" xfId="18" applyFont="1" applyBorder="1" applyAlignment="1">
      <alignment horizontal="center"/>
      <protection/>
    </xf>
    <xf numFmtId="0" fontId="6" fillId="0" borderId="45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0" fillId="0" borderId="10" xfId="0" applyBorder="1" applyAlignment="1">
      <alignment horizontal="left"/>
    </xf>
    <xf numFmtId="0" fontId="2" fillId="0" borderId="29" xfId="18" applyFont="1" applyBorder="1" applyAlignment="1">
      <alignment vertical="center"/>
      <protection/>
    </xf>
    <xf numFmtId="0" fontId="1" fillId="0" borderId="13" xfId="18" applyBorder="1">
      <alignment/>
      <protection/>
    </xf>
    <xf numFmtId="0" fontId="0" fillId="0" borderId="1" xfId="18" applyFont="1" applyBorder="1">
      <alignment/>
      <protection/>
    </xf>
    <xf numFmtId="0" fontId="1" fillId="0" borderId="17" xfId="18" applyBorder="1">
      <alignment/>
      <protection/>
    </xf>
    <xf numFmtId="0" fontId="8" fillId="0" borderId="16" xfId="18" applyFont="1" applyBorder="1">
      <alignment/>
      <protection/>
    </xf>
    <xf numFmtId="0" fontId="1" fillId="0" borderId="27" xfId="18" applyBorder="1">
      <alignment/>
      <protection/>
    </xf>
    <xf numFmtId="0" fontId="0" fillId="0" borderId="16" xfId="0" applyBorder="1" applyAlignment="1">
      <alignment/>
    </xf>
    <xf numFmtId="0" fontId="1" fillId="0" borderId="16" xfId="18" applyFont="1" applyBorder="1">
      <alignment/>
      <protection/>
    </xf>
    <xf numFmtId="0" fontId="0" fillId="0" borderId="27" xfId="18" applyFont="1" applyBorder="1" applyAlignment="1">
      <alignment vertical="center"/>
      <protection/>
    </xf>
    <xf numFmtId="0" fontId="6" fillId="0" borderId="16" xfId="18" applyFont="1" applyBorder="1" applyAlignment="1">
      <alignment horizontal="center"/>
      <protection/>
    </xf>
    <xf numFmtId="0" fontId="6" fillId="0" borderId="36" xfId="18" applyFont="1" applyBorder="1" applyAlignment="1">
      <alignment horizontal="center" vertical="center"/>
      <protection/>
    </xf>
    <xf numFmtId="0" fontId="1" fillId="0" borderId="36" xfId="18" applyBorder="1" applyAlignment="1">
      <alignment horizontal="center" vertical="center"/>
      <protection/>
    </xf>
    <xf numFmtId="0" fontId="10" fillId="0" borderId="23" xfId="18" applyFont="1" applyBorder="1">
      <alignment/>
      <protection/>
    </xf>
    <xf numFmtId="0" fontId="10" fillId="0" borderId="7" xfId="18" applyFont="1" applyBorder="1">
      <alignment/>
      <protection/>
    </xf>
    <xf numFmtId="0" fontId="10" fillId="0" borderId="6" xfId="18" applyFont="1" applyBorder="1">
      <alignment/>
      <protection/>
    </xf>
    <xf numFmtId="0" fontId="10" fillId="0" borderId="8" xfId="18" applyFont="1" applyBorder="1" applyAlignment="1">
      <alignment horizontal="center"/>
      <protection/>
    </xf>
    <xf numFmtId="0" fontId="7" fillId="0" borderId="46" xfId="18" applyFont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1" fillId="0" borderId="47" xfId="18" applyBorder="1" applyAlignment="1">
      <alignment horizontal="center"/>
      <protection/>
    </xf>
    <xf numFmtId="0" fontId="1" fillId="0" borderId="40" xfId="18" applyBorder="1" applyAlignment="1">
      <alignment horizontal="center"/>
      <protection/>
    </xf>
    <xf numFmtId="0" fontId="7" fillId="0" borderId="48" xfId="18" applyFont="1" applyBorder="1" applyAlignment="1">
      <alignment horizontal="center"/>
      <protection/>
    </xf>
    <xf numFmtId="0" fontId="6" fillId="0" borderId="49" xfId="18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36" xfId="18" applyFont="1" applyBorder="1" applyAlignment="1">
      <alignment horizontal="center"/>
      <protection/>
    </xf>
    <xf numFmtId="0" fontId="0" fillId="0" borderId="36" xfId="0" applyFont="1" applyBorder="1" applyAlignment="1">
      <alignment horizontal="center"/>
    </xf>
    <xf numFmtId="0" fontId="8" fillId="0" borderId="48" xfId="18" applyFont="1" applyBorder="1" applyAlignment="1">
      <alignment horizontal="center"/>
      <protection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47" xfId="18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7" fillId="0" borderId="52" xfId="18" applyFont="1" applyBorder="1" applyAlignment="1">
      <alignment horizontal="center"/>
      <protection/>
    </xf>
    <xf numFmtId="0" fontId="0" fillId="0" borderId="35" xfId="0" applyBorder="1" applyAlignment="1">
      <alignment horizontal="center"/>
    </xf>
    <xf numFmtId="0" fontId="6" fillId="0" borderId="53" xfId="18" applyFont="1" applyBorder="1" applyAlignment="1">
      <alignment horizontal="center"/>
      <protection/>
    </xf>
    <xf numFmtId="0" fontId="8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7" fillId="0" borderId="53" xfId="18" applyFont="1" applyBorder="1" applyAlignment="1">
      <alignment horizontal="center"/>
      <protection/>
    </xf>
    <xf numFmtId="0" fontId="6" fillId="0" borderId="22" xfId="18" applyFont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7" fillId="0" borderId="23" xfId="18" applyFont="1" applyBorder="1" applyAlignment="1">
      <alignment horizontal="center"/>
      <protection/>
    </xf>
    <xf numFmtId="0" fontId="6" fillId="0" borderId="48" xfId="18" applyFont="1" applyBorder="1" applyAlignment="1">
      <alignment horizontal="center"/>
      <protection/>
    </xf>
    <xf numFmtId="0" fontId="0" fillId="0" borderId="54" xfId="0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36" xfId="18" applyFont="1" applyBorder="1" applyAlignment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16" xfId="18" applyFont="1" applyBorder="1" applyAlignment="1">
      <alignment horizontal="left" vertical="center"/>
      <protection/>
    </xf>
    <xf numFmtId="0" fontId="6" fillId="0" borderId="16" xfId="18" applyFont="1" applyBorder="1" applyAlignment="1">
      <alignment horizontal="left"/>
      <protection/>
    </xf>
    <xf numFmtId="0" fontId="6" fillId="0" borderId="36" xfId="18" applyFont="1" applyBorder="1" applyAlignment="1">
      <alignment horizontal="center" vertical="center"/>
      <protection/>
    </xf>
    <xf numFmtId="0" fontId="6" fillId="0" borderId="16" xfId="18" applyFont="1" applyBorder="1" applyAlignment="1">
      <alignment horizontal="center"/>
      <protection/>
    </xf>
    <xf numFmtId="0" fontId="6" fillId="0" borderId="16" xfId="18" applyFont="1" applyBorder="1" applyAlignment="1">
      <alignment horizontal="center" vertical="center"/>
      <protection/>
    </xf>
    <xf numFmtId="2" fontId="6" fillId="0" borderId="16" xfId="18" applyNumberFormat="1" applyFont="1" applyBorder="1" applyAlignment="1">
      <alignment horizontal="center" vertical="center"/>
      <protection/>
    </xf>
    <xf numFmtId="2" fontId="7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18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25" xfId="18" applyFont="1" applyBorder="1" applyAlignment="1">
      <alignment vertical="center"/>
      <protection/>
    </xf>
    <xf numFmtId="0" fontId="8" fillId="0" borderId="3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16" xfId="18" applyFont="1" applyBorder="1" applyAlignment="1">
      <alignment/>
      <protection/>
    </xf>
    <xf numFmtId="0" fontId="6" fillId="0" borderId="47" xfId="18" applyFont="1" applyBorder="1" applyAlignment="1">
      <alignment horizontal="center"/>
      <protection/>
    </xf>
    <xf numFmtId="0" fontId="6" fillId="0" borderId="40" xfId="18" applyFont="1" applyBorder="1" applyAlignment="1">
      <alignment horizontal="center"/>
      <protection/>
    </xf>
    <xf numFmtId="0" fontId="5" fillId="0" borderId="56" xfId="18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6" xfId="18" applyFont="1" applyBorder="1" applyAlignment="1">
      <alignment/>
      <protection/>
    </xf>
    <xf numFmtId="0" fontId="14" fillId="0" borderId="9" xfId="18" applyFont="1" applyBorder="1" applyAlignment="1">
      <alignment/>
      <protection/>
    </xf>
    <xf numFmtId="0" fontId="0" fillId="0" borderId="9" xfId="0" applyFont="1" applyBorder="1" applyAlignment="1">
      <alignment/>
    </xf>
    <xf numFmtId="0" fontId="8" fillId="0" borderId="16" xfId="18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10" fillId="0" borderId="57" xfId="18" applyFont="1" applyBorder="1" applyAlignment="1">
      <alignment horizontal="center" textRotation="90"/>
      <protection/>
    </xf>
    <xf numFmtId="0" fontId="0" fillId="0" borderId="58" xfId="0" applyBorder="1" applyAlignment="1">
      <alignment textRotation="90"/>
    </xf>
    <xf numFmtId="0" fontId="0" fillId="0" borderId="36" xfId="0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justify"/>
    </xf>
    <xf numFmtId="2" fontId="6" fillId="0" borderId="9" xfId="0" applyNumberFormat="1" applyFont="1" applyBorder="1" applyAlignment="1">
      <alignment vertical="justify"/>
    </xf>
    <xf numFmtId="2" fontId="6" fillId="0" borderId="20" xfId="0" applyNumberFormat="1" applyFont="1" applyBorder="1" applyAlignment="1">
      <alignment horizontal="center" vertical="justify"/>
    </xf>
    <xf numFmtId="0" fontId="6" fillId="0" borderId="21" xfId="0" applyFont="1" applyBorder="1" applyAlignment="1">
      <alignment horizontal="center" vertical="justify"/>
    </xf>
    <xf numFmtId="0" fontId="10" fillId="0" borderId="7" xfId="18" applyFont="1" applyBorder="1" applyAlignment="1">
      <alignment horizontal="center"/>
      <protection/>
    </xf>
    <xf numFmtId="2" fontId="10" fillId="0" borderId="18" xfId="18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6" fillId="0" borderId="4" xfId="18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76" fontId="12" fillId="0" borderId="7" xfId="18" applyNumberFormat="1" applyFont="1" applyBorder="1" applyAlignment="1" applyProtection="1">
      <alignment horizontal="left"/>
      <protection locked="0"/>
    </xf>
    <xf numFmtId="2" fontId="12" fillId="0" borderId="24" xfId="18" applyNumberFormat="1" applyFont="1" applyBorder="1" applyAlignment="1" applyProtection="1">
      <alignment horizontal="left"/>
      <protection/>
    </xf>
    <xf numFmtId="1" fontId="12" fillId="0" borderId="59" xfId="18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Standard_Merkmaluntersuchung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3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AL71"/>
  <sheetViews>
    <sheetView tabSelected="1" zoomScaleSheetLayoutView="100" workbookViewId="0" topLeftCell="A1">
      <selection activeCell="AN9" sqref="AN9"/>
    </sheetView>
  </sheetViews>
  <sheetFormatPr defaultColWidth="11.421875" defaultRowHeight="12.75"/>
  <cols>
    <col min="1" max="1" width="4.7109375" style="1" customWidth="1"/>
    <col min="2" max="2" width="4.140625" style="1" customWidth="1"/>
    <col min="3" max="3" width="3.8515625" style="1" customWidth="1"/>
    <col min="4" max="4" width="4.7109375" style="1" customWidth="1"/>
    <col min="5" max="5" width="3.7109375" style="1" customWidth="1"/>
    <col min="6" max="6" width="1.1484375" style="1" customWidth="1"/>
    <col min="7" max="7" width="1.7109375" style="1" customWidth="1"/>
    <col min="8" max="38" width="2.421875" style="1" customWidth="1"/>
    <col min="39" max="16384" width="12.57421875" style="1" customWidth="1"/>
  </cols>
  <sheetData>
    <row r="2" spans="7:34" ht="15">
      <c r="G2" s="2" t="s">
        <v>6</v>
      </c>
      <c r="H2" s="3"/>
      <c r="I2" s="3"/>
      <c r="J2" s="3"/>
      <c r="K2" s="3"/>
      <c r="L2" s="3"/>
      <c r="M2" s="3"/>
      <c r="N2" s="3"/>
      <c r="O2" s="3"/>
      <c r="S2" s="198" t="s">
        <v>145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4" spans="28:37" ht="14.25">
      <c r="AB4" s="145" t="s">
        <v>140</v>
      </c>
      <c r="AC4" s="148"/>
      <c r="AD4" s="148"/>
      <c r="AE4" s="148"/>
      <c r="AF4" s="148"/>
      <c r="AG4" s="226"/>
      <c r="AH4" s="226"/>
      <c r="AI4" s="226"/>
      <c r="AJ4" s="226"/>
      <c r="AK4" s="226"/>
    </row>
    <row r="5" spans="4:37" ht="24" thickBot="1">
      <c r="D5" s="227" t="s">
        <v>141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C5" s="164" t="s">
        <v>151</v>
      </c>
      <c r="AD5" s="165"/>
      <c r="AE5" s="165"/>
      <c r="AF5" s="165"/>
      <c r="AG5" s="165"/>
      <c r="AH5" s="165"/>
      <c r="AI5" s="165"/>
      <c r="AJ5" s="165"/>
      <c r="AK5" s="165"/>
    </row>
    <row r="6" spans="4:33" ht="14.25" customHeight="1" thickBot="1">
      <c r="D6" s="6"/>
      <c r="E6" s="6"/>
      <c r="I6" s="7"/>
      <c r="AD6" s="8"/>
      <c r="AG6" s="4"/>
    </row>
    <row r="7" spans="1:37" ht="11.25" customHeight="1">
      <c r="A7" s="166" t="s">
        <v>7</v>
      </c>
      <c r="B7" s="167"/>
      <c r="C7" s="167"/>
      <c r="D7" s="168"/>
      <c r="E7" s="231" t="s">
        <v>1</v>
      </c>
      <c r="G7" s="10"/>
      <c r="H7" s="11"/>
      <c r="I7" s="11"/>
      <c r="J7" s="11"/>
      <c r="K7" s="11"/>
      <c r="L7" s="11"/>
      <c r="M7" s="11"/>
      <c r="N7" s="11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3"/>
    </row>
    <row r="8" spans="1:37" ht="11.25" customHeight="1">
      <c r="A8" s="153" t="s">
        <v>8</v>
      </c>
      <c r="B8" s="154"/>
      <c r="C8" s="238" t="s">
        <v>9</v>
      </c>
      <c r="D8" s="170"/>
      <c r="E8" s="232"/>
      <c r="G8" s="14"/>
      <c r="H8" s="15" t="s">
        <v>10</v>
      </c>
      <c r="I8" s="16"/>
      <c r="J8" s="16"/>
      <c r="K8" s="16"/>
      <c r="L8" s="16"/>
      <c r="M8" s="16"/>
      <c r="N8" s="16"/>
      <c r="O8" s="16"/>
      <c r="P8" s="16"/>
      <c r="Q8" s="17"/>
      <c r="R8" s="17"/>
      <c r="S8" s="229" t="s">
        <v>142</v>
      </c>
      <c r="T8" s="230"/>
      <c r="U8" s="230"/>
      <c r="V8" s="230"/>
      <c r="W8" s="230"/>
      <c r="X8" s="230"/>
      <c r="Y8" s="230"/>
      <c r="Z8" s="230"/>
      <c r="AA8" s="230"/>
      <c r="AB8" s="18"/>
      <c r="AC8" s="229" t="s">
        <v>143</v>
      </c>
      <c r="AD8" s="230"/>
      <c r="AE8" s="230"/>
      <c r="AF8" s="230"/>
      <c r="AG8" s="230"/>
      <c r="AH8" s="230"/>
      <c r="AI8" s="7"/>
      <c r="AJ8" s="7"/>
      <c r="AK8" s="19"/>
    </row>
    <row r="9" spans="1:37" ht="11.25" customHeight="1">
      <c r="A9" s="155" t="s">
        <v>2</v>
      </c>
      <c r="B9" s="156" t="s">
        <v>3</v>
      </c>
      <c r="C9" s="156" t="s">
        <v>4</v>
      </c>
      <c r="D9" s="20" t="s">
        <v>0</v>
      </c>
      <c r="E9" s="232"/>
      <c r="G9" s="1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9"/>
    </row>
    <row r="10" spans="1:37" ht="11.25" customHeight="1">
      <c r="A10" s="21">
        <v>1</v>
      </c>
      <c r="B10" s="244"/>
      <c r="C10" s="23"/>
      <c r="D10" s="245">
        <f>IF(C10&gt;0,ROUND(B10/C10,2),"")</f>
      </c>
      <c r="E10" s="246">
        <f>IF(D10="","",IF(ISNA(MATCH(D10,Wertetabelle!A:A,0))=TRUE,MATCH(D10,Wertetabelle!A:A,1),MATCH(D10,Wertetabelle!A:A,0)))</f>
      </c>
      <c r="G10" s="24"/>
      <c r="H10" s="229" t="s">
        <v>144</v>
      </c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5"/>
      <c r="AF10" s="18"/>
      <c r="AG10" s="7"/>
      <c r="AH10" s="7"/>
      <c r="AI10" s="7"/>
      <c r="AJ10" s="7"/>
      <c r="AK10" s="19"/>
    </row>
    <row r="11" spans="1:37" ht="11.25" customHeight="1" thickBot="1">
      <c r="A11" s="21">
        <v>2</v>
      </c>
      <c r="B11" s="22"/>
      <c r="C11" s="23"/>
      <c r="D11" s="245">
        <f aca="true" t="shared" si="0" ref="D11:D59">IF(C11&gt;0,ROUND(B11/C11,2),"")</f>
      </c>
      <c r="E11" s="246">
        <f>IF(D11="","",IF(ISNA(MATCH(D11,Wertetabelle!A:A,0))=TRUE,MATCH(D11,Wertetabelle!A:A,1),MATCH(D11,Wertetabelle!A:A,0)))</f>
      </c>
      <c r="G11" s="14"/>
      <c r="H11" s="7"/>
      <c r="I11" s="7"/>
      <c r="J11" s="7"/>
      <c r="K11" s="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7"/>
    </row>
    <row r="12" spans="1:37" ht="11.25" customHeight="1">
      <c r="A12" s="28">
        <v>3</v>
      </c>
      <c r="B12" s="29"/>
      <c r="C12" s="30"/>
      <c r="D12" s="245">
        <f t="shared" si="0"/>
      </c>
      <c r="E12" s="246">
        <f>IF(D12="","",IF(ISNA(MATCH(D12,Wertetabelle!A:A,0))=TRUE,MATCH(D12,Wertetabelle!A:A,1),MATCH(D12,Wertetabelle!A:A,0)))</f>
      </c>
      <c r="G12" s="31" t="s">
        <v>11</v>
      </c>
      <c r="H12" s="32"/>
      <c r="I12" s="32"/>
      <c r="J12" s="33"/>
      <c r="K12" s="49"/>
      <c r="L12" s="34"/>
      <c r="M12" s="34"/>
      <c r="N12" s="35" t="s">
        <v>12</v>
      </c>
      <c r="O12" s="36"/>
      <c r="P12" s="36"/>
      <c r="Q12" s="36"/>
      <c r="R12" s="34"/>
      <c r="S12" s="34"/>
      <c r="T12" s="34"/>
      <c r="U12" s="37" t="s">
        <v>13</v>
      </c>
      <c r="V12" s="32"/>
      <c r="W12" s="32"/>
      <c r="X12" s="32"/>
      <c r="Y12" s="32"/>
      <c r="Z12" s="32"/>
      <c r="AA12" s="32"/>
      <c r="AB12" s="32"/>
      <c r="AC12" s="32"/>
      <c r="AD12" s="37"/>
      <c r="AE12" s="32"/>
      <c r="AF12" s="38"/>
      <c r="AG12" s="142"/>
      <c r="AH12" s="9" t="s">
        <v>14</v>
      </c>
      <c r="AI12" s="143"/>
      <c r="AJ12" s="143"/>
      <c r="AK12" s="13"/>
    </row>
    <row r="13" spans="1:37" ht="11.25" customHeight="1">
      <c r="A13" s="21">
        <v>4</v>
      </c>
      <c r="B13" s="22"/>
      <c r="C13" s="23"/>
      <c r="D13" s="245">
        <f t="shared" si="0"/>
      </c>
      <c r="E13" s="246">
        <f>IF(D13="","",IF(ISNA(MATCH(D13,Wertetabelle!A:A,0))=TRUE,MATCH(D13,Wertetabelle!A:A,1),MATCH(D13,Wertetabelle!A:A,0)))</f>
      </c>
      <c r="G13" s="39"/>
      <c r="H13" s="40" t="s">
        <v>15</v>
      </c>
      <c r="I13" s="41"/>
      <c r="J13" s="42"/>
      <c r="K13" s="149"/>
      <c r="L13" s="43"/>
      <c r="M13" s="43"/>
      <c r="N13" s="44"/>
      <c r="O13" s="44"/>
      <c r="P13" s="44"/>
      <c r="Q13" s="44"/>
      <c r="R13" s="43"/>
      <c r="S13" s="43"/>
      <c r="T13" s="42"/>
      <c r="U13" s="45"/>
      <c r="V13" s="41"/>
      <c r="W13" s="41" t="s">
        <v>16</v>
      </c>
      <c r="X13" s="41"/>
      <c r="Y13" s="41"/>
      <c r="Z13" s="41"/>
      <c r="AA13" s="41"/>
      <c r="AB13" s="41"/>
      <c r="AC13" s="41"/>
      <c r="AD13" s="41"/>
      <c r="AE13" s="111"/>
      <c r="AF13" s="141"/>
      <c r="AG13" s="144"/>
      <c r="AH13" s="145" t="s">
        <v>17</v>
      </c>
      <c r="AI13" s="112"/>
      <c r="AJ13" s="112"/>
      <c r="AK13" s="146"/>
    </row>
    <row r="14" spans="1:37" ht="11.25" customHeight="1">
      <c r="A14" s="28">
        <v>5</v>
      </c>
      <c r="B14" s="29"/>
      <c r="C14" s="30"/>
      <c r="D14" s="245">
        <f t="shared" si="0"/>
      </c>
      <c r="E14" s="246">
        <f>IF(D14="","",IF(ISNA(MATCH(D14,Wertetabelle!A:A,0))=TRUE,MATCH(D14,Wertetabelle!A:A,1),MATCH(D14,Wertetabelle!A:A,0)))</f>
      </c>
      <c r="G14" s="200"/>
      <c r="H14" s="201"/>
      <c r="I14" s="201"/>
      <c r="J14" s="201"/>
      <c r="K14" s="202"/>
      <c r="L14" s="206"/>
      <c r="M14" s="207"/>
      <c r="N14" s="207"/>
      <c r="O14" s="207"/>
      <c r="P14" s="207"/>
      <c r="Q14" s="207"/>
      <c r="R14" s="207"/>
      <c r="S14" s="207"/>
      <c r="T14" s="208"/>
      <c r="U14" s="215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7"/>
      <c r="AG14" s="215"/>
      <c r="AH14" s="221"/>
      <c r="AI14" s="221"/>
      <c r="AJ14" s="221"/>
      <c r="AK14" s="222"/>
    </row>
    <row r="15" spans="1:37" ht="11.25" customHeight="1" thickBot="1">
      <c r="A15" s="21">
        <v>6</v>
      </c>
      <c r="B15" s="22"/>
      <c r="C15" s="23"/>
      <c r="D15" s="245">
        <f t="shared" si="0"/>
      </c>
      <c r="E15" s="246">
        <f>IF(D15="","",IF(ISNA(MATCH(D15,Wertetabelle!A:A,0))=TRUE,MATCH(D15,Wertetabelle!A:A,1),MATCH(D15,Wertetabelle!A:A,0)))</f>
      </c>
      <c r="G15" s="203"/>
      <c r="H15" s="204"/>
      <c r="I15" s="204"/>
      <c r="J15" s="204"/>
      <c r="K15" s="205"/>
      <c r="L15" s="209"/>
      <c r="M15" s="210"/>
      <c r="N15" s="210"/>
      <c r="O15" s="210"/>
      <c r="P15" s="210"/>
      <c r="Q15" s="210"/>
      <c r="R15" s="210"/>
      <c r="S15" s="210"/>
      <c r="T15" s="211"/>
      <c r="U15" s="218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20"/>
      <c r="AG15" s="223"/>
      <c r="AH15" s="224"/>
      <c r="AI15" s="224"/>
      <c r="AJ15" s="224"/>
      <c r="AK15" s="225"/>
    </row>
    <row r="16" spans="1:7" ht="11.25" customHeight="1" thickBot="1">
      <c r="A16" s="28">
        <v>7</v>
      </c>
      <c r="B16" s="29"/>
      <c r="C16" s="30"/>
      <c r="D16" s="245">
        <f t="shared" si="0"/>
      </c>
      <c r="E16" s="246">
        <f>IF(D16="","",IF(ISNA(MATCH(D16,Wertetabelle!A:A,0))=TRUE,MATCH(D16,Wertetabelle!A:A,1),MATCH(D16,Wertetabelle!A:A,0)))</f>
      </c>
      <c r="G16" s="7"/>
    </row>
    <row r="17" spans="1:38" ht="11.25" customHeight="1">
      <c r="A17" s="21">
        <v>8</v>
      </c>
      <c r="B17" s="22"/>
      <c r="C17" s="23"/>
      <c r="D17" s="245">
        <f t="shared" si="0"/>
      </c>
      <c r="E17" s="246">
        <f>IF(D17="","",IF(ISNA(MATCH(D17,Wertetabelle!A:A,0))=TRUE,MATCH(D17,Wertetabelle!A:A,1),MATCH(D17,Wertetabelle!A:A,0)))</f>
      </c>
      <c r="G17" s="10"/>
      <c r="H17" s="13"/>
      <c r="I17" s="47"/>
      <c r="J17" s="34"/>
      <c r="K17" s="34"/>
      <c r="L17" s="48" t="s">
        <v>18</v>
      </c>
      <c r="M17" s="34"/>
      <c r="N17" s="34"/>
      <c r="O17" s="34"/>
      <c r="P17" s="34"/>
      <c r="Q17" s="34"/>
      <c r="R17" s="34"/>
      <c r="S17" s="34"/>
      <c r="T17" s="49"/>
      <c r="U17" s="50" t="s">
        <v>19</v>
      </c>
      <c r="V17" s="51"/>
      <c r="W17" s="51"/>
      <c r="X17" s="51"/>
      <c r="Y17" s="51"/>
      <c r="Z17" s="52"/>
      <c r="AA17" s="53"/>
      <c r="AB17" s="48" t="s">
        <v>20</v>
      </c>
      <c r="AC17" s="51"/>
      <c r="AD17" s="51"/>
      <c r="AE17" s="51"/>
      <c r="AF17" s="52"/>
      <c r="AG17" s="53"/>
      <c r="AH17" s="48" t="s">
        <v>21</v>
      </c>
      <c r="AI17" s="51"/>
      <c r="AJ17" s="51"/>
      <c r="AK17" s="51"/>
      <c r="AL17" s="52"/>
    </row>
    <row r="18" spans="1:38" ht="11.25" customHeight="1" thickBot="1">
      <c r="A18" s="28">
        <v>9</v>
      </c>
      <c r="B18" s="29"/>
      <c r="C18" s="30"/>
      <c r="D18" s="245">
        <f t="shared" si="0"/>
      </c>
      <c r="E18" s="246">
        <f>IF(D18="","",IF(ISNA(MATCH(D18,Wertetabelle!A:A,0))=TRUE,MATCH(D18,Wertetabelle!A:A,1),MATCH(D18,Wertetabelle!A:A,0)))</f>
      </c>
      <c r="G18" s="14"/>
      <c r="H18" s="19"/>
      <c r="I18" s="54" t="s">
        <v>22</v>
      </c>
      <c r="J18" s="55"/>
      <c r="K18" s="46"/>
      <c r="L18" s="46"/>
      <c r="M18" s="46"/>
      <c r="N18" s="46"/>
      <c r="O18" s="46"/>
      <c r="P18" s="46"/>
      <c r="Q18" s="46"/>
      <c r="R18" s="46"/>
      <c r="S18" s="46"/>
      <c r="T18" s="56"/>
      <c r="U18" s="54" t="s">
        <v>23</v>
      </c>
      <c r="V18" s="57"/>
      <c r="W18" s="57"/>
      <c r="X18" s="57"/>
      <c r="Y18" s="57"/>
      <c r="Z18" s="58"/>
      <c r="AA18" s="59" t="s">
        <v>137</v>
      </c>
      <c r="AB18" s="57"/>
      <c r="AC18" s="57"/>
      <c r="AD18" s="57"/>
      <c r="AE18" s="57"/>
      <c r="AF18" s="58"/>
      <c r="AG18" s="54" t="s">
        <v>24</v>
      </c>
      <c r="AH18" s="18"/>
      <c r="AI18" s="57"/>
      <c r="AJ18" s="57"/>
      <c r="AK18" s="18"/>
      <c r="AL18" s="58"/>
    </row>
    <row r="19" spans="1:38" ht="11.25" customHeight="1" thickBot="1">
      <c r="A19" s="21">
        <v>10</v>
      </c>
      <c r="B19" s="22"/>
      <c r="C19" s="23"/>
      <c r="D19" s="245">
        <f t="shared" si="0"/>
      </c>
      <c r="E19" s="246">
        <f>IF(D19="","",IF(ISNA(MATCH(D19,Wertetabelle!A:A,0))=TRUE,MATCH(D19,Wertetabelle!A:A,1),MATCH(D19,Wertetabelle!A:A,0)))</f>
      </c>
      <c r="G19" s="60"/>
      <c r="H19" s="61"/>
      <c r="I19" s="62" t="s">
        <v>25</v>
      </c>
      <c r="J19" s="63"/>
      <c r="K19" s="64" t="s">
        <v>26</v>
      </c>
      <c r="L19" s="63"/>
      <c r="M19" s="64" t="s">
        <v>27</v>
      </c>
      <c r="N19" s="63"/>
      <c r="O19" s="64" t="s">
        <v>28</v>
      </c>
      <c r="P19" s="63"/>
      <c r="Q19" s="64" t="s">
        <v>29</v>
      </c>
      <c r="R19" s="63"/>
      <c r="S19" s="64" t="s">
        <v>30</v>
      </c>
      <c r="T19" s="65"/>
      <c r="U19" s="66" t="s">
        <v>31</v>
      </c>
      <c r="V19" s="63"/>
      <c r="W19" s="64" t="s">
        <v>32</v>
      </c>
      <c r="X19" s="63"/>
      <c r="Y19" s="64" t="s">
        <v>28</v>
      </c>
      <c r="Z19" s="65"/>
      <c r="AA19" s="66" t="s">
        <v>33</v>
      </c>
      <c r="AB19" s="63"/>
      <c r="AC19" s="64" t="s">
        <v>34</v>
      </c>
      <c r="AD19" s="63"/>
      <c r="AE19" s="64" t="s">
        <v>35</v>
      </c>
      <c r="AF19" s="65"/>
      <c r="AG19" s="66" t="s">
        <v>36</v>
      </c>
      <c r="AH19" s="63"/>
      <c r="AI19" s="64" t="s">
        <v>37</v>
      </c>
      <c r="AJ19" s="63"/>
      <c r="AK19" s="64" t="s">
        <v>38</v>
      </c>
      <c r="AL19" s="65"/>
    </row>
    <row r="20" spans="1:38" ht="11.25" customHeight="1">
      <c r="A20" s="28">
        <v>11</v>
      </c>
      <c r="B20" s="29"/>
      <c r="C20" s="30"/>
      <c r="D20" s="245">
        <f t="shared" si="0"/>
      </c>
      <c r="E20" s="246">
        <f>IF(D20="","",IF(ISNA(MATCH(D20,Wertetabelle!A:A,0))=TRUE,MATCH(D20,Wertetabelle!A:A,1),MATCH(D20,Wertetabelle!A:A,0)))</f>
      </c>
      <c r="G20" s="67" t="s">
        <v>39</v>
      </c>
      <c r="H20" s="68"/>
      <c r="I20" s="161"/>
      <c r="J20" s="183"/>
      <c r="K20" s="178"/>
      <c r="L20" s="183"/>
      <c r="M20" s="178"/>
      <c r="N20" s="183"/>
      <c r="O20" s="178"/>
      <c r="P20" s="183"/>
      <c r="Q20" s="178"/>
      <c r="R20" s="183"/>
      <c r="S20" s="178"/>
      <c r="T20" s="168"/>
      <c r="U20" s="161"/>
      <c r="V20" s="183"/>
      <c r="W20" s="178"/>
      <c r="X20" s="183"/>
      <c r="Y20" s="178"/>
      <c r="Z20" s="168"/>
      <c r="AA20" s="161"/>
      <c r="AB20" s="183"/>
      <c r="AC20" s="178"/>
      <c r="AD20" s="183"/>
      <c r="AE20" s="178"/>
      <c r="AF20" s="168"/>
      <c r="AG20" s="161"/>
      <c r="AH20" s="183"/>
      <c r="AI20" s="178"/>
      <c r="AJ20" s="183"/>
      <c r="AK20" s="178"/>
      <c r="AL20" s="168"/>
    </row>
    <row r="21" spans="1:38" ht="11.25" customHeight="1">
      <c r="A21" s="21">
        <v>12</v>
      </c>
      <c r="B21" s="22"/>
      <c r="C21" s="23"/>
      <c r="D21" s="245">
        <f t="shared" si="0"/>
      </c>
      <c r="E21" s="246">
        <f>IF(D21="","",IF(ISNA(MATCH(D21,Wertetabelle!A:A,0))=TRUE,MATCH(D21,Wertetabelle!A:A,1),MATCH(D21,Wertetabelle!A:A,0)))</f>
      </c>
      <c r="G21" s="69" t="s">
        <v>138</v>
      </c>
      <c r="H21" s="68"/>
      <c r="I21" s="181"/>
      <c r="J21" s="180"/>
      <c r="K21" s="169"/>
      <c r="L21" s="180"/>
      <c r="M21" s="169"/>
      <c r="N21" s="180"/>
      <c r="O21" s="169"/>
      <c r="P21" s="180"/>
      <c r="Q21" s="169"/>
      <c r="R21" s="180"/>
      <c r="S21" s="169"/>
      <c r="T21" s="170"/>
      <c r="U21" s="181"/>
      <c r="V21" s="180"/>
      <c r="W21" s="169"/>
      <c r="X21" s="180"/>
      <c r="Y21" s="169"/>
      <c r="Z21" s="170"/>
      <c r="AA21" s="181"/>
      <c r="AB21" s="180"/>
      <c r="AC21" s="169"/>
      <c r="AD21" s="180"/>
      <c r="AE21" s="169"/>
      <c r="AF21" s="170"/>
      <c r="AG21" s="181"/>
      <c r="AH21" s="180"/>
      <c r="AI21" s="169"/>
      <c r="AJ21" s="180"/>
      <c r="AK21" s="169"/>
      <c r="AL21" s="170"/>
    </row>
    <row r="22" spans="1:38" ht="11.25" customHeight="1">
      <c r="A22" s="28">
        <v>13</v>
      </c>
      <c r="B22" s="29"/>
      <c r="C22" s="30"/>
      <c r="D22" s="245">
        <f t="shared" si="0"/>
      </c>
      <c r="E22" s="246">
        <f>IF(D22="","",IF(ISNA(MATCH(D22,Wertetabelle!A:A,0))=TRUE,MATCH(D22,Wertetabelle!A:A,1),MATCH(D22,Wertetabelle!A:A,0)))</f>
      </c>
      <c r="G22" s="67" t="s">
        <v>40</v>
      </c>
      <c r="H22" s="68"/>
      <c r="I22" s="181"/>
      <c r="J22" s="180"/>
      <c r="K22" s="169"/>
      <c r="L22" s="180"/>
      <c r="M22" s="169"/>
      <c r="N22" s="180"/>
      <c r="O22" s="169"/>
      <c r="P22" s="180"/>
      <c r="Q22" s="169"/>
      <c r="R22" s="180"/>
      <c r="S22" s="169"/>
      <c r="T22" s="170"/>
      <c r="U22" s="181"/>
      <c r="V22" s="180"/>
      <c r="W22" s="169"/>
      <c r="X22" s="180"/>
      <c r="Y22" s="169"/>
      <c r="Z22" s="170"/>
      <c r="AA22" s="181"/>
      <c r="AB22" s="180"/>
      <c r="AC22" s="169"/>
      <c r="AD22" s="180"/>
      <c r="AE22" s="169"/>
      <c r="AF22" s="170"/>
      <c r="AG22" s="181"/>
      <c r="AH22" s="180"/>
      <c r="AI22" s="169"/>
      <c r="AJ22" s="180"/>
      <c r="AK22" s="169"/>
      <c r="AL22" s="170"/>
    </row>
    <row r="23" spans="1:38" ht="11.25" customHeight="1">
      <c r="A23" s="21">
        <v>14</v>
      </c>
      <c r="B23" s="22"/>
      <c r="C23" s="23"/>
      <c r="D23" s="245">
        <f t="shared" si="0"/>
      </c>
      <c r="E23" s="246">
        <f>IF(D23="","",IF(ISNA(MATCH(D23,Wertetabelle!A:A,0))=TRUE,MATCH(D23,Wertetabelle!A:A,1),MATCH(D23,Wertetabelle!A:A,0)))</f>
      </c>
      <c r="G23" s="67" t="s">
        <v>41</v>
      </c>
      <c r="H23" s="68"/>
      <c r="I23" s="181"/>
      <c r="J23" s="180"/>
      <c r="K23" s="169"/>
      <c r="L23" s="180"/>
      <c r="M23" s="169"/>
      <c r="N23" s="180"/>
      <c r="O23" s="169"/>
      <c r="P23" s="180"/>
      <c r="Q23" s="169"/>
      <c r="R23" s="180"/>
      <c r="S23" s="169"/>
      <c r="T23" s="170"/>
      <c r="U23" s="181"/>
      <c r="V23" s="180"/>
      <c r="W23" s="169"/>
      <c r="X23" s="180"/>
      <c r="Y23" s="169"/>
      <c r="Z23" s="170"/>
      <c r="AA23" s="181"/>
      <c r="AB23" s="180"/>
      <c r="AC23" s="169"/>
      <c r="AD23" s="180"/>
      <c r="AE23" s="169"/>
      <c r="AF23" s="170"/>
      <c r="AG23" s="181"/>
      <c r="AH23" s="180"/>
      <c r="AI23" s="169"/>
      <c r="AJ23" s="180"/>
      <c r="AK23" s="169"/>
      <c r="AL23" s="170"/>
    </row>
    <row r="24" spans="1:38" ht="11.25" customHeight="1">
      <c r="A24" s="28">
        <v>15</v>
      </c>
      <c r="B24" s="29"/>
      <c r="C24" s="30"/>
      <c r="D24" s="245">
        <f t="shared" si="0"/>
      </c>
      <c r="E24" s="246">
        <f>IF(D24="","",IF(ISNA(MATCH(D24,Wertetabelle!A:A,0))=TRUE,MATCH(D24,Wertetabelle!A:A,1),MATCH(D24,Wertetabelle!A:A,0)))</f>
      </c>
      <c r="G24" s="67" t="s">
        <v>42</v>
      </c>
      <c r="H24" s="70"/>
      <c r="I24" s="181"/>
      <c r="J24" s="180"/>
      <c r="K24" s="169"/>
      <c r="L24" s="180"/>
      <c r="M24" s="169"/>
      <c r="N24" s="180"/>
      <c r="O24" s="169"/>
      <c r="P24" s="180"/>
      <c r="Q24" s="169"/>
      <c r="R24" s="180"/>
      <c r="S24" s="169"/>
      <c r="T24" s="170"/>
      <c r="U24" s="181"/>
      <c r="V24" s="180"/>
      <c r="W24" s="169"/>
      <c r="X24" s="180"/>
      <c r="Y24" s="169"/>
      <c r="Z24" s="170"/>
      <c r="AA24" s="181"/>
      <c r="AB24" s="180"/>
      <c r="AC24" s="169"/>
      <c r="AD24" s="180"/>
      <c r="AE24" s="169"/>
      <c r="AF24" s="170"/>
      <c r="AG24" s="181"/>
      <c r="AH24" s="180"/>
      <c r="AI24" s="169"/>
      <c r="AJ24" s="180"/>
      <c r="AK24" s="169"/>
      <c r="AL24" s="170"/>
    </row>
    <row r="25" spans="1:38" ht="11.25" customHeight="1">
      <c r="A25" s="21">
        <v>16</v>
      </c>
      <c r="B25" s="22"/>
      <c r="C25" s="23"/>
      <c r="D25" s="245">
        <f t="shared" si="0"/>
      </c>
      <c r="E25" s="246">
        <f>IF(D25="","",IF(ISNA(MATCH(D25,Wertetabelle!A:A,0))=TRUE,MATCH(D25,Wertetabelle!A:A,1),MATCH(D25,Wertetabelle!A:A,0)))</f>
      </c>
      <c r="G25" s="67" t="s">
        <v>43</v>
      </c>
      <c r="H25" s="68"/>
      <c r="I25" s="181"/>
      <c r="J25" s="180"/>
      <c r="K25" s="169"/>
      <c r="L25" s="180"/>
      <c r="M25" s="169"/>
      <c r="N25" s="180"/>
      <c r="O25" s="169"/>
      <c r="P25" s="180"/>
      <c r="Q25" s="169"/>
      <c r="R25" s="180"/>
      <c r="S25" s="169"/>
      <c r="T25" s="170"/>
      <c r="U25" s="181"/>
      <c r="V25" s="180"/>
      <c r="W25" s="169"/>
      <c r="X25" s="180"/>
      <c r="Y25" s="169"/>
      <c r="Z25" s="170"/>
      <c r="AA25" s="181"/>
      <c r="AB25" s="180"/>
      <c r="AC25" s="169"/>
      <c r="AD25" s="180"/>
      <c r="AE25" s="169"/>
      <c r="AF25" s="170"/>
      <c r="AG25" s="181"/>
      <c r="AH25" s="180"/>
      <c r="AI25" s="169"/>
      <c r="AJ25" s="180"/>
      <c r="AK25" s="169"/>
      <c r="AL25" s="170"/>
    </row>
    <row r="26" spans="1:38" ht="11.25" customHeight="1">
      <c r="A26" s="28">
        <v>17</v>
      </c>
      <c r="B26" s="29"/>
      <c r="C26" s="30"/>
      <c r="D26" s="245">
        <f t="shared" si="0"/>
      </c>
      <c r="E26" s="246">
        <f>IF(D26="","",IF(ISNA(MATCH(D26,Wertetabelle!A:A,0))=TRUE,MATCH(D26,Wertetabelle!A:A,1),MATCH(D26,Wertetabelle!A:A,0)))</f>
      </c>
      <c r="G26" s="67" t="s">
        <v>44</v>
      </c>
      <c r="H26" s="68"/>
      <c r="I26" s="181"/>
      <c r="J26" s="180"/>
      <c r="K26" s="169"/>
      <c r="L26" s="180"/>
      <c r="M26" s="169"/>
      <c r="N26" s="180"/>
      <c r="O26" s="169"/>
      <c r="P26" s="180"/>
      <c r="Q26" s="169"/>
      <c r="R26" s="180"/>
      <c r="S26" s="169"/>
      <c r="T26" s="170"/>
      <c r="U26" s="181"/>
      <c r="V26" s="180"/>
      <c r="W26" s="169"/>
      <c r="X26" s="180"/>
      <c r="Y26" s="169"/>
      <c r="Z26" s="170"/>
      <c r="AA26" s="181"/>
      <c r="AB26" s="180"/>
      <c r="AC26" s="169"/>
      <c r="AD26" s="180"/>
      <c r="AE26" s="169"/>
      <c r="AF26" s="170"/>
      <c r="AG26" s="181"/>
      <c r="AH26" s="180"/>
      <c r="AI26" s="169"/>
      <c r="AJ26" s="180"/>
      <c r="AK26" s="169"/>
      <c r="AL26" s="170"/>
    </row>
    <row r="27" spans="1:38" ht="11.25" customHeight="1">
      <c r="A27" s="21">
        <v>18</v>
      </c>
      <c r="B27" s="22"/>
      <c r="C27" s="23"/>
      <c r="D27" s="245">
        <f t="shared" si="0"/>
      </c>
      <c r="E27" s="246">
        <f>IF(D27="","",IF(ISNA(MATCH(D27,Wertetabelle!A:A,0))=TRUE,MATCH(D27,Wertetabelle!A:A,1),MATCH(D27,Wertetabelle!A:A,0)))</f>
      </c>
      <c r="G27" s="67" t="s">
        <v>45</v>
      </c>
      <c r="H27" s="68"/>
      <c r="I27" s="181"/>
      <c r="J27" s="180"/>
      <c r="K27" s="169"/>
      <c r="L27" s="180"/>
      <c r="M27" s="169"/>
      <c r="N27" s="180"/>
      <c r="O27" s="159"/>
      <c r="P27" s="180"/>
      <c r="Q27" s="169"/>
      <c r="R27" s="180"/>
      <c r="S27" s="169"/>
      <c r="T27" s="170"/>
      <c r="U27" s="181"/>
      <c r="V27" s="180"/>
      <c r="W27" s="159"/>
      <c r="X27" s="160"/>
      <c r="Y27" s="169"/>
      <c r="Z27" s="170"/>
      <c r="AA27" s="181"/>
      <c r="AB27" s="180"/>
      <c r="AC27" s="169"/>
      <c r="AD27" s="180"/>
      <c r="AE27" s="169"/>
      <c r="AF27" s="170"/>
      <c r="AG27" s="181"/>
      <c r="AH27" s="180"/>
      <c r="AI27" s="169"/>
      <c r="AJ27" s="180"/>
      <c r="AK27" s="169"/>
      <c r="AL27" s="170"/>
    </row>
    <row r="28" spans="1:38" ht="11.25" customHeight="1">
      <c r="A28" s="28">
        <v>19</v>
      </c>
      <c r="B28" s="29"/>
      <c r="C28" s="30"/>
      <c r="D28" s="245">
        <f t="shared" si="0"/>
      </c>
      <c r="E28" s="246">
        <f>IF(D28="","",IF(ISNA(MATCH(D28,Wertetabelle!A:A,0))=TRUE,MATCH(D28,Wertetabelle!A:A,1),MATCH(D28,Wertetabelle!A:A,0)))</f>
      </c>
      <c r="G28" s="67" t="s">
        <v>46</v>
      </c>
      <c r="H28" s="68"/>
      <c r="I28" s="181"/>
      <c r="J28" s="180"/>
      <c r="K28" s="169"/>
      <c r="L28" s="180"/>
      <c r="M28" s="169"/>
      <c r="N28" s="180"/>
      <c r="O28" s="169"/>
      <c r="P28" s="180"/>
      <c r="Q28" s="184"/>
      <c r="R28" s="180"/>
      <c r="S28" s="169"/>
      <c r="T28" s="170"/>
      <c r="U28" s="181"/>
      <c r="V28" s="180"/>
      <c r="W28" s="169"/>
      <c r="X28" s="180"/>
      <c r="Y28" s="158"/>
      <c r="Z28" s="170"/>
      <c r="AA28" s="181"/>
      <c r="AB28" s="180"/>
      <c r="AC28" s="169"/>
      <c r="AD28" s="180"/>
      <c r="AE28" s="169"/>
      <c r="AF28" s="170"/>
      <c r="AG28" s="181"/>
      <c r="AH28" s="180"/>
      <c r="AI28" s="169"/>
      <c r="AJ28" s="180"/>
      <c r="AK28" s="169"/>
      <c r="AL28" s="170"/>
    </row>
    <row r="29" spans="1:38" ht="11.25" customHeight="1" thickBot="1">
      <c r="A29" s="21">
        <v>20</v>
      </c>
      <c r="B29" s="22"/>
      <c r="C29" s="23"/>
      <c r="D29" s="245">
        <f t="shared" si="0"/>
      </c>
      <c r="E29" s="246">
        <f>IF(D29="","",IF(ISNA(MATCH(D29,Wertetabelle!A:A,0))=TRUE,MATCH(D29,Wertetabelle!A:A,1),MATCH(D29,Wertetabelle!A:A,0)))</f>
      </c>
      <c r="G29" s="71" t="s">
        <v>47</v>
      </c>
      <c r="H29" s="72"/>
      <c r="I29" s="157"/>
      <c r="J29" s="175"/>
      <c r="K29" s="171"/>
      <c r="L29" s="175"/>
      <c r="M29" s="171"/>
      <c r="N29" s="175"/>
      <c r="O29" s="171"/>
      <c r="P29" s="175"/>
      <c r="Q29" s="171"/>
      <c r="R29" s="175"/>
      <c r="S29" s="171"/>
      <c r="T29" s="172"/>
      <c r="U29" s="157"/>
      <c r="V29" s="175"/>
      <c r="W29" s="171"/>
      <c r="X29" s="175"/>
      <c r="Y29" s="171"/>
      <c r="Z29" s="172"/>
      <c r="AA29" s="157"/>
      <c r="AB29" s="175"/>
      <c r="AC29" s="171"/>
      <c r="AD29" s="175"/>
      <c r="AE29" s="171"/>
      <c r="AF29" s="172"/>
      <c r="AG29" s="157"/>
      <c r="AH29" s="175"/>
      <c r="AI29" s="171"/>
      <c r="AJ29" s="175"/>
      <c r="AK29" s="171"/>
      <c r="AL29" s="172"/>
    </row>
    <row r="30" spans="1:38" ht="11.25" customHeight="1">
      <c r="A30" s="21">
        <v>21</v>
      </c>
      <c r="B30" s="22"/>
      <c r="C30" s="23"/>
      <c r="D30" s="245">
        <f t="shared" si="0"/>
      </c>
      <c r="E30" s="246">
        <f>IF(D30="","",IF(ISNA(MATCH(D30,Wertetabelle!A:A,0))=TRUE,MATCH(D30,Wertetabelle!A:A,1),MATCH(D30,Wertetabelle!A:A,0)))</f>
      </c>
      <c r="G30" s="73" t="s">
        <v>2</v>
      </c>
      <c r="H30" s="74"/>
      <c r="I30" s="182">
        <f>SUM(I20:I29)</f>
        <v>0</v>
      </c>
      <c r="J30" s="176"/>
      <c r="K30" s="173">
        <f>SUM(K20:K29)</f>
        <v>0</v>
      </c>
      <c r="L30" s="176"/>
      <c r="M30" s="173">
        <f>SUM(M20:M29)</f>
        <v>0</v>
      </c>
      <c r="N30" s="176"/>
      <c r="O30" s="173">
        <f>SUM(O20:O29)</f>
        <v>0</v>
      </c>
      <c r="P30" s="176"/>
      <c r="Q30" s="173">
        <f>SUM(Q20:Q29)</f>
        <v>0</v>
      </c>
      <c r="R30" s="176"/>
      <c r="S30" s="173">
        <f>SUM(S20:S29)</f>
        <v>0</v>
      </c>
      <c r="T30" s="174"/>
      <c r="U30" s="182">
        <f>SUM(U20:U29)</f>
        <v>0</v>
      </c>
      <c r="V30" s="176"/>
      <c r="W30" s="173">
        <f>SUM(W20:W29)</f>
        <v>0</v>
      </c>
      <c r="X30" s="176"/>
      <c r="Y30" s="173">
        <f>SUM(Y20:Y29)</f>
        <v>0</v>
      </c>
      <c r="Z30" s="174"/>
      <c r="AA30" s="182">
        <f>SUM(AA20:AA29)</f>
        <v>0</v>
      </c>
      <c r="AB30" s="176"/>
      <c r="AC30" s="173">
        <f>SUM(AC20:AC29)</f>
        <v>0</v>
      </c>
      <c r="AD30" s="176"/>
      <c r="AE30" s="173">
        <f>SUM(AE20:AE29)</f>
        <v>0</v>
      </c>
      <c r="AF30" s="174"/>
      <c r="AG30" s="182">
        <f>SUM(AG20:AG29)</f>
        <v>0</v>
      </c>
      <c r="AH30" s="176"/>
      <c r="AI30" s="173">
        <f>SUM(AI20:AI29)</f>
        <v>0</v>
      </c>
      <c r="AJ30" s="176"/>
      <c r="AK30" s="173">
        <f>SUM(AK20:AK29)</f>
        <v>0</v>
      </c>
      <c r="AL30" s="174"/>
    </row>
    <row r="31" spans="1:38" ht="11.25" customHeight="1" thickBot="1">
      <c r="A31" s="28">
        <v>22</v>
      </c>
      <c r="B31" s="29"/>
      <c r="C31" s="30"/>
      <c r="D31" s="245">
        <f t="shared" si="0"/>
      </c>
      <c r="E31" s="246">
        <f>IF(D31="","",IF(ISNA(MATCH(D31,Wertetabelle!A:A,0))=TRUE,MATCH(D31,Wertetabelle!A:A,1),MATCH(D31,Wertetabelle!A:A,0)))</f>
      </c>
      <c r="G31" s="75" t="s">
        <v>48</v>
      </c>
      <c r="H31" s="76"/>
      <c r="I31" s="179">
        <f>100/50*(I30)</f>
        <v>0</v>
      </c>
      <c r="J31" s="177"/>
      <c r="K31" s="162">
        <f>100/50*(K30)</f>
        <v>0</v>
      </c>
      <c r="L31" s="177"/>
      <c r="M31" s="162">
        <f>100/50*(M30)</f>
        <v>0</v>
      </c>
      <c r="N31" s="177"/>
      <c r="O31" s="162">
        <f>100/50*(O30)</f>
        <v>0</v>
      </c>
      <c r="P31" s="177"/>
      <c r="Q31" s="162">
        <f>100/50*(Q30)</f>
        <v>0</v>
      </c>
      <c r="R31" s="177"/>
      <c r="S31" s="162">
        <f>100/50*(S30)</f>
        <v>0</v>
      </c>
      <c r="T31" s="163"/>
      <c r="U31" s="179">
        <f>100/50*(U30)</f>
        <v>0</v>
      </c>
      <c r="V31" s="177"/>
      <c r="W31" s="162">
        <f>100/50*(W30)</f>
        <v>0</v>
      </c>
      <c r="X31" s="177"/>
      <c r="Y31" s="162">
        <f>100/50*(Y30)</f>
        <v>0</v>
      </c>
      <c r="Z31" s="163"/>
      <c r="AA31" s="179">
        <f>100/50*(AA30)</f>
        <v>0</v>
      </c>
      <c r="AB31" s="177"/>
      <c r="AC31" s="162">
        <f>100/50*(AC30)</f>
        <v>0</v>
      </c>
      <c r="AD31" s="177"/>
      <c r="AE31" s="162">
        <f>100/50*(AE30)</f>
        <v>0</v>
      </c>
      <c r="AF31" s="163"/>
      <c r="AG31" s="179">
        <f>100/50*(AG30)</f>
        <v>0</v>
      </c>
      <c r="AH31" s="177"/>
      <c r="AI31" s="162">
        <f>100/50*(AI30)</f>
        <v>0</v>
      </c>
      <c r="AJ31" s="177"/>
      <c r="AK31" s="162">
        <f>100/50*(AK30)</f>
        <v>0</v>
      </c>
      <c r="AL31" s="163"/>
    </row>
    <row r="32" spans="1:9" ht="11.25" customHeight="1">
      <c r="A32" s="21">
        <v>23</v>
      </c>
      <c r="B32" s="22"/>
      <c r="C32" s="23"/>
      <c r="D32" s="245">
        <f t="shared" si="0"/>
      </c>
      <c r="E32" s="246">
        <f>IF(D32="","",IF(ISNA(MATCH(D32,Wertetabelle!A:A,0))=TRUE,MATCH(D32,Wertetabelle!A:A,1),MATCH(D32,Wertetabelle!A:A,0)))</f>
      </c>
      <c r="G32" s="7"/>
      <c r="H32" s="7"/>
      <c r="I32" s="7"/>
    </row>
    <row r="33" spans="1:31" ht="11.25" customHeight="1" thickBot="1">
      <c r="A33" s="28">
        <v>24</v>
      </c>
      <c r="B33" s="29"/>
      <c r="C33" s="30"/>
      <c r="D33" s="245">
        <f t="shared" si="0"/>
      </c>
      <c r="E33" s="246">
        <f>IF(D33="","",IF(ISNA(MATCH(D33,Wertetabelle!A:A,0))=TRUE,MATCH(D33,Wertetabelle!A:A,1),MATCH(D33,Wertetabelle!A:A,0)))</f>
      </c>
      <c r="G33" s="18"/>
      <c r="H33" s="55" t="s">
        <v>49</v>
      </c>
      <c r="I33" s="55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4"/>
    </row>
    <row r="34" spans="1:34" ht="11.25" customHeight="1">
      <c r="A34" s="21">
        <v>25</v>
      </c>
      <c r="B34" s="22"/>
      <c r="C34" s="23"/>
      <c r="D34" s="245">
        <f t="shared" si="0"/>
      </c>
      <c r="E34" s="246">
        <f>IF(D34="","",IF(ISNA(MATCH(D34,Wertetabelle!A:A,0))=TRUE,MATCH(D34,Wertetabelle!A:A,1),MATCH(D34,Wertetabelle!A:A,0)))</f>
      </c>
      <c r="G34" s="78" t="s">
        <v>41</v>
      </c>
      <c r="H34" s="79"/>
      <c r="I34" s="114">
        <f aca="true" t="shared" si="1" ref="I34:R43">IF(COUNTIF(Klassenergebnis,I$56)&gt;=VALUE($G34),"X","")</f>
      </c>
      <c r="J34" s="115">
        <f t="shared" si="1"/>
      </c>
      <c r="K34" s="116">
        <f t="shared" si="1"/>
      </c>
      <c r="L34" s="115">
        <f t="shared" si="1"/>
      </c>
      <c r="M34" s="116">
        <f t="shared" si="1"/>
      </c>
      <c r="N34" s="115">
        <f t="shared" si="1"/>
      </c>
      <c r="O34" s="116">
        <f t="shared" si="1"/>
      </c>
      <c r="P34" s="115">
        <f t="shared" si="1"/>
      </c>
      <c r="Q34" s="116">
        <f t="shared" si="1"/>
      </c>
      <c r="R34" s="115">
        <f t="shared" si="1"/>
      </c>
      <c r="S34" s="116">
        <f aca="true" t="shared" si="2" ref="S34:AB43">IF(COUNTIF(Klassenergebnis,S$56)&gt;=VALUE($G34),"X","")</f>
      </c>
      <c r="T34" s="115">
        <f t="shared" si="2"/>
      </c>
      <c r="U34" s="116">
        <f t="shared" si="2"/>
      </c>
      <c r="V34" s="117">
        <f t="shared" si="2"/>
      </c>
      <c r="W34" s="118">
        <f t="shared" si="2"/>
      </c>
      <c r="X34" s="119">
        <f t="shared" si="2"/>
      </c>
      <c r="Y34" s="116">
        <f t="shared" si="2"/>
      </c>
      <c r="Z34" s="115">
        <f t="shared" si="2"/>
      </c>
      <c r="AA34" s="116">
        <f t="shared" si="2"/>
      </c>
      <c r="AB34" s="115">
        <f t="shared" si="2"/>
      </c>
      <c r="AC34" s="116">
        <f aca="true" t="shared" si="3" ref="AC34:AH43">IF(COUNTIF(Klassenergebnis,AC$56)&gt;=VALUE($G34),"X","")</f>
      </c>
      <c r="AD34" s="115">
        <f t="shared" si="3"/>
      </c>
      <c r="AE34" s="116">
        <f t="shared" si="3"/>
      </c>
      <c r="AF34" s="115">
        <f t="shared" si="3"/>
      </c>
      <c r="AG34" s="116">
        <f t="shared" si="3"/>
      </c>
      <c r="AH34" s="120">
        <f t="shared" si="3"/>
      </c>
    </row>
    <row r="35" spans="1:34" ht="11.25" customHeight="1">
      <c r="A35" s="28">
        <v>26</v>
      </c>
      <c r="B35" s="29"/>
      <c r="C35" s="30"/>
      <c r="D35" s="245">
        <f t="shared" si="0"/>
      </c>
      <c r="E35" s="246">
        <f>IF(D35="","",IF(ISNA(MATCH(D35,Wertetabelle!A:A,0))=TRUE,MATCH(D35,Wertetabelle!A:A,1),MATCH(D35,Wertetabelle!A:A,0)))</f>
      </c>
      <c r="G35" s="80" t="s">
        <v>50</v>
      </c>
      <c r="H35" s="81"/>
      <c r="I35" s="121">
        <f t="shared" si="1"/>
      </c>
      <c r="J35" s="122">
        <f t="shared" si="1"/>
      </c>
      <c r="K35" s="123">
        <f t="shared" si="1"/>
      </c>
      <c r="L35" s="122">
        <f t="shared" si="1"/>
      </c>
      <c r="M35" s="123">
        <f t="shared" si="1"/>
      </c>
      <c r="N35" s="122">
        <f t="shared" si="1"/>
      </c>
      <c r="O35" s="123">
        <f t="shared" si="1"/>
      </c>
      <c r="P35" s="122">
        <f t="shared" si="1"/>
      </c>
      <c r="Q35" s="123">
        <f t="shared" si="1"/>
      </c>
      <c r="R35" s="122">
        <f t="shared" si="1"/>
      </c>
      <c r="S35" s="123">
        <f t="shared" si="2"/>
      </c>
      <c r="T35" s="122">
        <f t="shared" si="2"/>
      </c>
      <c r="U35" s="123">
        <f t="shared" si="2"/>
      </c>
      <c r="V35" s="21">
        <f t="shared" si="2"/>
      </c>
      <c r="W35" s="124">
        <f t="shared" si="2"/>
      </c>
      <c r="X35" s="125">
        <f t="shared" si="2"/>
      </c>
      <c r="Y35" s="123">
        <f t="shared" si="2"/>
      </c>
      <c r="Z35" s="122">
        <f t="shared" si="2"/>
      </c>
      <c r="AA35" s="123">
        <f t="shared" si="2"/>
      </c>
      <c r="AB35" s="122">
        <f t="shared" si="2"/>
      </c>
      <c r="AC35" s="123">
        <f t="shared" si="3"/>
      </c>
      <c r="AD35" s="122">
        <f t="shared" si="3"/>
      </c>
      <c r="AE35" s="123">
        <f t="shared" si="3"/>
      </c>
      <c r="AF35" s="122">
        <f t="shared" si="3"/>
      </c>
      <c r="AG35" s="123">
        <f t="shared" si="3"/>
      </c>
      <c r="AH35" s="126">
        <f t="shared" si="3"/>
      </c>
    </row>
    <row r="36" spans="1:34" ht="11.25" customHeight="1">
      <c r="A36" s="21">
        <v>27</v>
      </c>
      <c r="B36" s="22"/>
      <c r="C36" s="23"/>
      <c r="D36" s="245">
        <f t="shared" si="0"/>
      </c>
      <c r="E36" s="246">
        <f>IF(D36="","",IF(ISNA(MATCH(D36,Wertetabelle!A:A,0))=TRUE,MATCH(D36,Wertetabelle!A:A,1),MATCH(D36,Wertetabelle!A:A,0)))</f>
      </c>
      <c r="G36" s="67" t="s">
        <v>51</v>
      </c>
      <c r="H36" s="70"/>
      <c r="I36" s="127">
        <f t="shared" si="1"/>
      </c>
      <c r="J36" s="128">
        <f t="shared" si="1"/>
      </c>
      <c r="K36" s="113">
        <f t="shared" si="1"/>
      </c>
      <c r="L36" s="128">
        <f t="shared" si="1"/>
      </c>
      <c r="M36" s="113">
        <f t="shared" si="1"/>
      </c>
      <c r="N36" s="128">
        <f t="shared" si="1"/>
      </c>
      <c r="O36" s="113">
        <f t="shared" si="1"/>
      </c>
      <c r="P36" s="128">
        <f t="shared" si="1"/>
      </c>
      <c r="Q36" s="113">
        <f t="shared" si="1"/>
      </c>
      <c r="R36" s="128">
        <f t="shared" si="1"/>
      </c>
      <c r="S36" s="113">
        <f t="shared" si="2"/>
      </c>
      <c r="T36" s="128">
        <f t="shared" si="2"/>
      </c>
      <c r="U36" s="113">
        <f t="shared" si="2"/>
      </c>
      <c r="V36" s="28">
        <f t="shared" si="2"/>
      </c>
      <c r="W36" s="129">
        <f t="shared" si="2"/>
      </c>
      <c r="X36" s="130">
        <f t="shared" si="2"/>
      </c>
      <c r="Y36" s="113">
        <f t="shared" si="2"/>
      </c>
      <c r="Z36" s="128">
        <f t="shared" si="2"/>
      </c>
      <c r="AA36" s="113">
        <f t="shared" si="2"/>
      </c>
      <c r="AB36" s="128">
        <f t="shared" si="2"/>
      </c>
      <c r="AC36" s="113">
        <f t="shared" si="3"/>
      </c>
      <c r="AD36" s="128">
        <f t="shared" si="3"/>
      </c>
      <c r="AE36" s="113">
        <f t="shared" si="3"/>
      </c>
      <c r="AF36" s="128">
        <f t="shared" si="3"/>
      </c>
      <c r="AG36" s="113">
        <f t="shared" si="3"/>
      </c>
      <c r="AH36" s="131">
        <f t="shared" si="3"/>
      </c>
    </row>
    <row r="37" spans="1:34" ht="11.25" customHeight="1">
      <c r="A37" s="28">
        <v>28</v>
      </c>
      <c r="B37" s="29"/>
      <c r="C37" s="30"/>
      <c r="D37" s="245">
        <f t="shared" si="0"/>
      </c>
      <c r="E37" s="246">
        <f>IF(D37="","",IF(ISNA(MATCH(D37,Wertetabelle!A:A,0))=TRUE,MATCH(D37,Wertetabelle!A:A,1),MATCH(D37,Wertetabelle!A:A,0)))</f>
      </c>
      <c r="G37" s="80" t="s">
        <v>52</v>
      </c>
      <c r="H37" s="82"/>
      <c r="I37" s="121">
        <f t="shared" si="1"/>
      </c>
      <c r="J37" s="122">
        <f t="shared" si="1"/>
      </c>
      <c r="K37" s="123">
        <f t="shared" si="1"/>
      </c>
      <c r="L37" s="122">
        <f t="shared" si="1"/>
      </c>
      <c r="M37" s="123">
        <f t="shared" si="1"/>
      </c>
      <c r="N37" s="122">
        <f t="shared" si="1"/>
      </c>
      <c r="O37" s="123">
        <f t="shared" si="1"/>
      </c>
      <c r="P37" s="122">
        <f t="shared" si="1"/>
      </c>
      <c r="Q37" s="123">
        <f t="shared" si="1"/>
      </c>
      <c r="R37" s="122">
        <f t="shared" si="1"/>
      </c>
      <c r="S37" s="123">
        <f t="shared" si="2"/>
      </c>
      <c r="T37" s="122">
        <f t="shared" si="2"/>
      </c>
      <c r="U37" s="123">
        <f t="shared" si="2"/>
      </c>
      <c r="V37" s="21">
        <f t="shared" si="2"/>
      </c>
      <c r="W37" s="124">
        <f t="shared" si="2"/>
      </c>
      <c r="X37" s="125">
        <f t="shared" si="2"/>
      </c>
      <c r="Y37" s="123">
        <f t="shared" si="2"/>
      </c>
      <c r="Z37" s="122">
        <f t="shared" si="2"/>
      </c>
      <c r="AA37" s="123">
        <f t="shared" si="2"/>
      </c>
      <c r="AB37" s="122">
        <f t="shared" si="2"/>
      </c>
      <c r="AC37" s="123">
        <f t="shared" si="3"/>
      </c>
      <c r="AD37" s="122">
        <f t="shared" si="3"/>
      </c>
      <c r="AE37" s="123">
        <f t="shared" si="3"/>
      </c>
      <c r="AF37" s="122">
        <f t="shared" si="3"/>
      </c>
      <c r="AG37" s="123">
        <f t="shared" si="3"/>
      </c>
      <c r="AH37" s="126">
        <f t="shared" si="3"/>
      </c>
    </row>
    <row r="38" spans="1:34" ht="11.25" customHeight="1">
      <c r="A38" s="21">
        <v>29</v>
      </c>
      <c r="B38" s="22"/>
      <c r="C38" s="23"/>
      <c r="D38" s="245">
        <f t="shared" si="0"/>
      </c>
      <c r="E38" s="246">
        <f>IF(D38="","",IF(ISNA(MATCH(D38,Wertetabelle!A:A,0))=TRUE,MATCH(D38,Wertetabelle!A:A,1),MATCH(D38,Wertetabelle!A:A,0)))</f>
      </c>
      <c r="G38" s="67" t="s">
        <v>53</v>
      </c>
      <c r="H38" s="70"/>
      <c r="I38" s="127">
        <f t="shared" si="1"/>
      </c>
      <c r="J38" s="128">
        <f t="shared" si="1"/>
      </c>
      <c r="K38" s="113">
        <f t="shared" si="1"/>
      </c>
      <c r="L38" s="128">
        <f t="shared" si="1"/>
      </c>
      <c r="M38" s="113">
        <f t="shared" si="1"/>
      </c>
      <c r="N38" s="128">
        <f t="shared" si="1"/>
      </c>
      <c r="O38" s="113">
        <f t="shared" si="1"/>
      </c>
      <c r="P38" s="128">
        <f t="shared" si="1"/>
      </c>
      <c r="Q38" s="113">
        <f t="shared" si="1"/>
      </c>
      <c r="R38" s="128">
        <f t="shared" si="1"/>
      </c>
      <c r="S38" s="113">
        <f t="shared" si="2"/>
      </c>
      <c r="T38" s="128">
        <f t="shared" si="2"/>
      </c>
      <c r="U38" s="113">
        <f t="shared" si="2"/>
      </c>
      <c r="V38" s="28">
        <f t="shared" si="2"/>
      </c>
      <c r="W38" s="129">
        <f t="shared" si="2"/>
      </c>
      <c r="X38" s="130">
        <f t="shared" si="2"/>
      </c>
      <c r="Y38" s="113">
        <f t="shared" si="2"/>
      </c>
      <c r="Z38" s="128">
        <f t="shared" si="2"/>
      </c>
      <c r="AA38" s="113">
        <f t="shared" si="2"/>
      </c>
      <c r="AB38" s="128">
        <f t="shared" si="2"/>
      </c>
      <c r="AC38" s="113">
        <f t="shared" si="3"/>
      </c>
      <c r="AD38" s="128">
        <f t="shared" si="3"/>
      </c>
      <c r="AE38" s="113">
        <f t="shared" si="3"/>
      </c>
      <c r="AF38" s="128">
        <f t="shared" si="3"/>
      </c>
      <c r="AG38" s="113">
        <f t="shared" si="3"/>
      </c>
      <c r="AH38" s="131">
        <f t="shared" si="3"/>
      </c>
    </row>
    <row r="39" spans="1:34" ht="11.25" customHeight="1">
      <c r="A39" s="28">
        <v>30</v>
      </c>
      <c r="B39" s="29"/>
      <c r="C39" s="30"/>
      <c r="D39" s="245">
        <f t="shared" si="0"/>
      </c>
      <c r="E39" s="246">
        <f>IF(D39="","",IF(ISNA(MATCH(D39,Wertetabelle!A:A,0))=TRUE,MATCH(D39,Wertetabelle!A:A,1),MATCH(D39,Wertetabelle!A:A,0)))</f>
      </c>
      <c r="G39" s="80" t="s">
        <v>40</v>
      </c>
      <c r="H39" s="82"/>
      <c r="I39" s="121">
        <f t="shared" si="1"/>
      </c>
      <c r="J39" s="122">
        <f t="shared" si="1"/>
      </c>
      <c r="K39" s="123">
        <f t="shared" si="1"/>
      </c>
      <c r="L39" s="122">
        <f t="shared" si="1"/>
      </c>
      <c r="M39" s="123">
        <f t="shared" si="1"/>
      </c>
      <c r="N39" s="122">
        <f t="shared" si="1"/>
      </c>
      <c r="O39" s="123">
        <f t="shared" si="1"/>
      </c>
      <c r="P39" s="122">
        <f t="shared" si="1"/>
      </c>
      <c r="Q39" s="123">
        <f t="shared" si="1"/>
      </c>
      <c r="R39" s="122">
        <f t="shared" si="1"/>
      </c>
      <c r="S39" s="123">
        <f t="shared" si="2"/>
      </c>
      <c r="T39" s="122">
        <f t="shared" si="2"/>
      </c>
      <c r="U39" s="123">
        <f t="shared" si="2"/>
      </c>
      <c r="V39" s="21">
        <f t="shared" si="2"/>
      </c>
      <c r="W39" s="124">
        <f t="shared" si="2"/>
      </c>
      <c r="X39" s="125">
        <f t="shared" si="2"/>
      </c>
      <c r="Y39" s="123">
        <f t="shared" si="2"/>
      </c>
      <c r="Z39" s="122">
        <f t="shared" si="2"/>
      </c>
      <c r="AA39" s="123">
        <f t="shared" si="2"/>
      </c>
      <c r="AB39" s="122">
        <f t="shared" si="2"/>
      </c>
      <c r="AC39" s="123">
        <f t="shared" si="3"/>
      </c>
      <c r="AD39" s="122">
        <f t="shared" si="3"/>
      </c>
      <c r="AE39" s="123">
        <f t="shared" si="3"/>
      </c>
      <c r="AF39" s="122">
        <f t="shared" si="3"/>
      </c>
      <c r="AG39" s="123">
        <f t="shared" si="3"/>
      </c>
      <c r="AH39" s="126">
        <f t="shared" si="3"/>
      </c>
    </row>
    <row r="40" spans="1:34" ht="11.25" customHeight="1">
      <c r="A40" s="21">
        <v>31</v>
      </c>
      <c r="B40" s="22"/>
      <c r="C40" s="23"/>
      <c r="D40" s="245">
        <f t="shared" si="0"/>
      </c>
      <c r="E40" s="246">
        <f>IF(D40="","",IF(ISNA(MATCH(D40,Wertetabelle!A:A,0))=TRUE,MATCH(D40,Wertetabelle!A:A,1),MATCH(D40,Wertetabelle!A:A,0)))</f>
      </c>
      <c r="G40" s="67" t="s">
        <v>54</v>
      </c>
      <c r="H40" s="70"/>
      <c r="I40" s="127">
        <f t="shared" si="1"/>
      </c>
      <c r="J40" s="128">
        <f t="shared" si="1"/>
      </c>
      <c r="K40" s="113">
        <f t="shared" si="1"/>
      </c>
      <c r="L40" s="128">
        <f t="shared" si="1"/>
      </c>
      <c r="M40" s="113">
        <f t="shared" si="1"/>
      </c>
      <c r="N40" s="128">
        <f t="shared" si="1"/>
      </c>
      <c r="O40" s="113">
        <f t="shared" si="1"/>
      </c>
      <c r="P40" s="128">
        <f t="shared" si="1"/>
      </c>
      <c r="Q40" s="113">
        <f t="shared" si="1"/>
      </c>
      <c r="R40" s="128">
        <f t="shared" si="1"/>
      </c>
      <c r="S40" s="113">
        <f t="shared" si="2"/>
      </c>
      <c r="T40" s="128">
        <f t="shared" si="2"/>
      </c>
      <c r="U40" s="113">
        <f t="shared" si="2"/>
      </c>
      <c r="V40" s="28">
        <f t="shared" si="2"/>
      </c>
      <c r="W40" s="129">
        <f t="shared" si="2"/>
      </c>
      <c r="X40" s="130">
        <f t="shared" si="2"/>
      </c>
      <c r="Y40" s="113">
        <f t="shared" si="2"/>
      </c>
      <c r="Z40" s="128">
        <f t="shared" si="2"/>
      </c>
      <c r="AA40" s="123">
        <f t="shared" si="2"/>
      </c>
      <c r="AB40" s="128">
        <f t="shared" si="2"/>
      </c>
      <c r="AC40" s="113">
        <f t="shared" si="3"/>
      </c>
      <c r="AD40" s="128">
        <f t="shared" si="3"/>
      </c>
      <c r="AE40" s="113">
        <f t="shared" si="3"/>
      </c>
      <c r="AF40" s="128">
        <f t="shared" si="3"/>
      </c>
      <c r="AG40" s="113">
        <f t="shared" si="3"/>
      </c>
      <c r="AH40" s="131">
        <f t="shared" si="3"/>
      </c>
    </row>
    <row r="41" spans="1:34" ht="11.25" customHeight="1">
      <c r="A41" s="28">
        <v>32</v>
      </c>
      <c r="B41" s="29"/>
      <c r="C41" s="30"/>
      <c r="D41" s="245">
        <f t="shared" si="0"/>
      </c>
      <c r="E41" s="246">
        <f>IF(D41="","",IF(ISNA(MATCH(D41,Wertetabelle!A:A,0))=TRUE,MATCH(D41,Wertetabelle!A:A,1),MATCH(D41,Wertetabelle!A:A,0)))</f>
      </c>
      <c r="G41" s="80" t="s">
        <v>55</v>
      </c>
      <c r="H41" s="82"/>
      <c r="I41" s="121">
        <f t="shared" si="1"/>
      </c>
      <c r="J41" s="122">
        <f t="shared" si="1"/>
      </c>
      <c r="K41" s="123">
        <f t="shared" si="1"/>
      </c>
      <c r="L41" s="122">
        <f t="shared" si="1"/>
      </c>
      <c r="M41" s="123">
        <f t="shared" si="1"/>
      </c>
      <c r="N41" s="122">
        <f t="shared" si="1"/>
      </c>
      <c r="O41" s="123">
        <f t="shared" si="1"/>
      </c>
      <c r="P41" s="122">
        <f t="shared" si="1"/>
      </c>
      <c r="Q41" s="123">
        <f t="shared" si="1"/>
      </c>
      <c r="R41" s="122">
        <f t="shared" si="1"/>
      </c>
      <c r="S41" s="123">
        <f t="shared" si="2"/>
      </c>
      <c r="T41" s="122">
        <f t="shared" si="2"/>
      </c>
      <c r="U41" s="123">
        <f t="shared" si="2"/>
      </c>
      <c r="V41" s="21">
        <f t="shared" si="2"/>
      </c>
      <c r="W41" s="124">
        <f t="shared" si="2"/>
      </c>
      <c r="X41" s="125">
        <f t="shared" si="2"/>
      </c>
      <c r="Y41" s="123">
        <f t="shared" si="2"/>
      </c>
      <c r="Z41" s="122">
        <f t="shared" si="2"/>
      </c>
      <c r="AA41" s="123">
        <f t="shared" si="2"/>
      </c>
      <c r="AB41" s="122">
        <f t="shared" si="2"/>
      </c>
      <c r="AC41" s="123">
        <f t="shared" si="3"/>
      </c>
      <c r="AD41" s="122">
        <f t="shared" si="3"/>
      </c>
      <c r="AE41" s="123">
        <f t="shared" si="3"/>
      </c>
      <c r="AF41" s="122">
        <f t="shared" si="3"/>
      </c>
      <c r="AG41" s="123">
        <f t="shared" si="3"/>
      </c>
      <c r="AH41" s="126">
        <f t="shared" si="3"/>
      </c>
    </row>
    <row r="42" spans="1:34" ht="11.25" customHeight="1">
      <c r="A42" s="21">
        <v>33</v>
      </c>
      <c r="B42" s="22"/>
      <c r="C42" s="23"/>
      <c r="D42" s="245">
        <f t="shared" si="0"/>
      </c>
      <c r="E42" s="246">
        <f>IF(D42="","",IF(ISNA(MATCH(D42,Wertetabelle!A:A,0))=TRUE,MATCH(D42,Wertetabelle!A:A,1),MATCH(D42,Wertetabelle!A:A,0)))</f>
      </c>
      <c r="G42" s="67" t="s">
        <v>56</v>
      </c>
      <c r="H42" s="70"/>
      <c r="I42" s="127">
        <f t="shared" si="1"/>
      </c>
      <c r="J42" s="128">
        <f t="shared" si="1"/>
      </c>
      <c r="K42" s="113">
        <f t="shared" si="1"/>
      </c>
      <c r="L42" s="128">
        <f t="shared" si="1"/>
      </c>
      <c r="M42" s="113">
        <f t="shared" si="1"/>
      </c>
      <c r="N42" s="128">
        <f t="shared" si="1"/>
      </c>
      <c r="O42" s="113">
        <f t="shared" si="1"/>
      </c>
      <c r="P42" s="128">
        <f t="shared" si="1"/>
      </c>
      <c r="Q42" s="113">
        <f t="shared" si="1"/>
      </c>
      <c r="R42" s="128">
        <f t="shared" si="1"/>
      </c>
      <c r="S42" s="113">
        <f t="shared" si="2"/>
      </c>
      <c r="T42" s="128">
        <f t="shared" si="2"/>
      </c>
      <c r="U42" s="113">
        <f t="shared" si="2"/>
      </c>
      <c r="V42" s="28">
        <f t="shared" si="2"/>
      </c>
      <c r="W42" s="129">
        <f t="shared" si="2"/>
      </c>
      <c r="X42" s="130">
        <f t="shared" si="2"/>
      </c>
      <c r="Y42" s="113">
        <f t="shared" si="2"/>
      </c>
      <c r="Z42" s="128">
        <f t="shared" si="2"/>
      </c>
      <c r="AA42" s="113">
        <f t="shared" si="2"/>
      </c>
      <c r="AB42" s="128">
        <f t="shared" si="2"/>
      </c>
      <c r="AC42" s="113">
        <f t="shared" si="3"/>
      </c>
      <c r="AD42" s="128">
        <f t="shared" si="3"/>
      </c>
      <c r="AE42" s="113">
        <f t="shared" si="3"/>
      </c>
      <c r="AF42" s="128">
        <f t="shared" si="3"/>
      </c>
      <c r="AG42" s="113">
        <f t="shared" si="3"/>
      </c>
      <c r="AH42" s="131">
        <f t="shared" si="3"/>
      </c>
    </row>
    <row r="43" spans="1:34" ht="11.25" customHeight="1">
      <c r="A43" s="28">
        <v>34</v>
      </c>
      <c r="B43" s="29"/>
      <c r="C43" s="30"/>
      <c r="D43" s="245">
        <f t="shared" si="0"/>
      </c>
      <c r="E43" s="246">
        <f>IF(D43="","",IF(ISNA(MATCH(D43,Wertetabelle!A:A,0))=TRUE,MATCH(D43,Wertetabelle!A:A,1),MATCH(D43,Wertetabelle!A:A,0)))</f>
      </c>
      <c r="G43" s="80" t="s">
        <v>57</v>
      </c>
      <c r="H43" s="82"/>
      <c r="I43" s="121">
        <f t="shared" si="1"/>
      </c>
      <c r="J43" s="122">
        <f t="shared" si="1"/>
      </c>
      <c r="K43" s="123">
        <f t="shared" si="1"/>
      </c>
      <c r="L43" s="122">
        <f t="shared" si="1"/>
      </c>
      <c r="M43" s="123">
        <f t="shared" si="1"/>
      </c>
      <c r="N43" s="122">
        <f t="shared" si="1"/>
      </c>
      <c r="O43" s="123">
        <f t="shared" si="1"/>
      </c>
      <c r="P43" s="122">
        <f t="shared" si="1"/>
      </c>
      <c r="Q43" s="123">
        <f t="shared" si="1"/>
      </c>
      <c r="R43" s="122">
        <f t="shared" si="1"/>
      </c>
      <c r="S43" s="123">
        <f t="shared" si="2"/>
      </c>
      <c r="T43" s="122">
        <f t="shared" si="2"/>
      </c>
      <c r="U43" s="123">
        <f t="shared" si="2"/>
      </c>
      <c r="V43" s="21">
        <f t="shared" si="2"/>
      </c>
      <c r="W43" s="124">
        <f t="shared" si="2"/>
      </c>
      <c r="X43" s="125">
        <f t="shared" si="2"/>
      </c>
      <c r="Y43" s="123">
        <f t="shared" si="2"/>
      </c>
      <c r="Z43" s="122">
        <f t="shared" si="2"/>
      </c>
      <c r="AA43" s="122">
        <f t="shared" si="2"/>
      </c>
      <c r="AB43" s="122">
        <f t="shared" si="2"/>
      </c>
      <c r="AC43" s="123">
        <f t="shared" si="3"/>
      </c>
      <c r="AD43" s="122">
        <f t="shared" si="3"/>
      </c>
      <c r="AE43" s="123">
        <f t="shared" si="3"/>
      </c>
      <c r="AF43" s="122">
        <f t="shared" si="3"/>
      </c>
      <c r="AG43" s="123">
        <f t="shared" si="3"/>
      </c>
      <c r="AH43" s="126">
        <f t="shared" si="3"/>
      </c>
    </row>
    <row r="44" spans="1:34" ht="11.25" customHeight="1">
      <c r="A44" s="21">
        <v>35</v>
      </c>
      <c r="B44" s="22"/>
      <c r="C44" s="23"/>
      <c r="D44" s="245">
        <f t="shared" si="0"/>
      </c>
      <c r="E44" s="246">
        <f>IF(D44="","",IF(ISNA(MATCH(D44,Wertetabelle!A:A,0))=TRUE,MATCH(D44,Wertetabelle!A:A,1),MATCH(D44,Wertetabelle!A:A,0)))</f>
      </c>
      <c r="G44" s="67" t="s">
        <v>58</v>
      </c>
      <c r="H44" s="70"/>
      <c r="I44" s="127">
        <f aca="true" t="shared" si="4" ref="I44:R53">IF(COUNTIF(Klassenergebnis,I$56)&gt;=VALUE($G44),"X","")</f>
      </c>
      <c r="J44" s="128">
        <f t="shared" si="4"/>
      </c>
      <c r="K44" s="113">
        <f t="shared" si="4"/>
      </c>
      <c r="L44" s="128">
        <f t="shared" si="4"/>
      </c>
      <c r="M44" s="113">
        <f t="shared" si="4"/>
      </c>
      <c r="N44" s="128">
        <f t="shared" si="4"/>
      </c>
      <c r="O44" s="113">
        <f t="shared" si="4"/>
      </c>
      <c r="P44" s="128">
        <f t="shared" si="4"/>
      </c>
      <c r="Q44" s="113">
        <f t="shared" si="4"/>
      </c>
      <c r="R44" s="128">
        <f t="shared" si="4"/>
      </c>
      <c r="S44" s="113">
        <f aca="true" t="shared" si="5" ref="S44:AB53">IF(COUNTIF(Klassenergebnis,S$56)&gt;=VALUE($G44),"X","")</f>
      </c>
      <c r="T44" s="128">
        <f t="shared" si="5"/>
      </c>
      <c r="U44" s="113">
        <f t="shared" si="5"/>
      </c>
      <c r="V44" s="28">
        <f t="shared" si="5"/>
      </c>
      <c r="W44" s="129">
        <f t="shared" si="5"/>
      </c>
      <c r="X44" s="130">
        <f t="shared" si="5"/>
      </c>
      <c r="Y44" s="113">
        <f t="shared" si="5"/>
      </c>
      <c r="Z44" s="128">
        <f t="shared" si="5"/>
      </c>
      <c r="AA44" s="113">
        <f t="shared" si="5"/>
      </c>
      <c r="AB44" s="128">
        <f t="shared" si="5"/>
      </c>
      <c r="AC44" s="113">
        <f aca="true" t="shared" si="6" ref="AC44:AH53">IF(COUNTIF(Klassenergebnis,AC$56)&gt;=VALUE($G44),"X","")</f>
      </c>
      <c r="AD44" s="128">
        <f t="shared" si="6"/>
      </c>
      <c r="AE44" s="113">
        <f t="shared" si="6"/>
      </c>
      <c r="AF44" s="128">
        <f t="shared" si="6"/>
      </c>
      <c r="AG44" s="113">
        <f t="shared" si="6"/>
      </c>
      <c r="AH44" s="131">
        <f t="shared" si="6"/>
      </c>
    </row>
    <row r="45" spans="1:34" ht="11.25" customHeight="1">
      <c r="A45" s="28">
        <v>36</v>
      </c>
      <c r="B45" s="29"/>
      <c r="C45" s="30"/>
      <c r="D45" s="245">
        <f t="shared" si="0"/>
      </c>
      <c r="E45" s="246">
        <f>IF(D45="","",IF(ISNA(MATCH(D45,Wertetabelle!A:A,0))=TRUE,MATCH(D45,Wertetabelle!A:A,1),MATCH(D45,Wertetabelle!A:A,0)))</f>
      </c>
      <c r="G45" s="80" t="s">
        <v>59</v>
      </c>
      <c r="H45" s="82"/>
      <c r="I45" s="121">
        <f t="shared" si="4"/>
      </c>
      <c r="J45" s="122">
        <f t="shared" si="4"/>
      </c>
      <c r="K45" s="123">
        <f t="shared" si="4"/>
      </c>
      <c r="L45" s="122">
        <f t="shared" si="4"/>
      </c>
      <c r="M45" s="123">
        <f t="shared" si="4"/>
      </c>
      <c r="N45" s="122">
        <f t="shared" si="4"/>
      </c>
      <c r="O45" s="123">
        <f t="shared" si="4"/>
      </c>
      <c r="P45" s="122">
        <f t="shared" si="4"/>
      </c>
      <c r="Q45" s="123">
        <f t="shared" si="4"/>
      </c>
      <c r="R45" s="122">
        <f t="shared" si="4"/>
      </c>
      <c r="S45" s="123">
        <f t="shared" si="5"/>
      </c>
      <c r="T45" s="122">
        <f t="shared" si="5"/>
      </c>
      <c r="U45" s="123">
        <f t="shared" si="5"/>
      </c>
      <c r="V45" s="21">
        <f t="shared" si="5"/>
      </c>
      <c r="W45" s="124">
        <f t="shared" si="5"/>
      </c>
      <c r="X45" s="125">
        <f t="shared" si="5"/>
      </c>
      <c r="Y45" s="123">
        <f t="shared" si="5"/>
      </c>
      <c r="Z45" s="122">
        <f t="shared" si="5"/>
      </c>
      <c r="AA45" s="123">
        <f t="shared" si="5"/>
      </c>
      <c r="AB45" s="122">
        <f t="shared" si="5"/>
      </c>
      <c r="AC45" s="123">
        <f t="shared" si="6"/>
      </c>
      <c r="AD45" s="122">
        <f t="shared" si="6"/>
      </c>
      <c r="AE45" s="123">
        <f t="shared" si="6"/>
      </c>
      <c r="AF45" s="122">
        <f t="shared" si="6"/>
      </c>
      <c r="AG45" s="123">
        <f t="shared" si="6"/>
      </c>
      <c r="AH45" s="126">
        <f t="shared" si="6"/>
      </c>
    </row>
    <row r="46" spans="1:34" ht="11.25" customHeight="1">
      <c r="A46" s="21">
        <v>37</v>
      </c>
      <c r="B46" s="22"/>
      <c r="C46" s="23"/>
      <c r="D46" s="245">
        <f t="shared" si="0"/>
      </c>
      <c r="E46" s="246">
        <f>IF(D46="","",IF(ISNA(MATCH(D46,Wertetabelle!A:A,0))=TRUE,MATCH(D46,Wertetabelle!A:A,1),MATCH(D46,Wertetabelle!A:A,0)))</f>
      </c>
      <c r="G46" s="67" t="s">
        <v>60</v>
      </c>
      <c r="H46" s="70"/>
      <c r="I46" s="127">
        <f t="shared" si="4"/>
      </c>
      <c r="J46" s="128">
        <f t="shared" si="4"/>
      </c>
      <c r="K46" s="113">
        <f t="shared" si="4"/>
      </c>
      <c r="L46" s="128">
        <f t="shared" si="4"/>
      </c>
      <c r="M46" s="113">
        <f t="shared" si="4"/>
      </c>
      <c r="N46" s="128">
        <f t="shared" si="4"/>
      </c>
      <c r="O46" s="113">
        <f t="shared" si="4"/>
      </c>
      <c r="P46" s="128">
        <f t="shared" si="4"/>
      </c>
      <c r="Q46" s="113">
        <f t="shared" si="4"/>
      </c>
      <c r="R46" s="128">
        <f t="shared" si="4"/>
      </c>
      <c r="S46" s="113">
        <f t="shared" si="5"/>
      </c>
      <c r="T46" s="128">
        <f t="shared" si="5"/>
      </c>
      <c r="U46" s="113">
        <f t="shared" si="5"/>
      </c>
      <c r="V46" s="28">
        <f t="shared" si="5"/>
      </c>
      <c r="W46" s="129">
        <f t="shared" si="5"/>
      </c>
      <c r="X46" s="130">
        <f t="shared" si="5"/>
      </c>
      <c r="Y46" s="113">
        <f t="shared" si="5"/>
      </c>
      <c r="Z46" s="128">
        <f t="shared" si="5"/>
      </c>
      <c r="AA46" s="113">
        <f t="shared" si="5"/>
      </c>
      <c r="AB46" s="128">
        <f t="shared" si="5"/>
      </c>
      <c r="AC46" s="113">
        <f t="shared" si="6"/>
      </c>
      <c r="AD46" s="128">
        <f t="shared" si="6"/>
      </c>
      <c r="AE46" s="113">
        <f t="shared" si="6"/>
      </c>
      <c r="AF46" s="128">
        <f t="shared" si="6"/>
      </c>
      <c r="AG46" s="113">
        <f t="shared" si="6"/>
      </c>
      <c r="AH46" s="131">
        <f t="shared" si="6"/>
      </c>
    </row>
    <row r="47" spans="1:34" ht="11.25" customHeight="1">
      <c r="A47" s="28">
        <v>38</v>
      </c>
      <c r="B47" s="29"/>
      <c r="C47" s="30"/>
      <c r="D47" s="245">
        <f t="shared" si="0"/>
      </c>
      <c r="E47" s="246">
        <f>IF(D47="","",IF(ISNA(MATCH(D47,Wertetabelle!A:A,0))=TRUE,MATCH(D47,Wertetabelle!A:A,1),MATCH(D47,Wertetabelle!A:A,0)))</f>
      </c>
      <c r="G47" s="80" t="s">
        <v>61</v>
      </c>
      <c r="H47" s="82"/>
      <c r="I47" s="121">
        <f t="shared" si="4"/>
      </c>
      <c r="J47" s="122">
        <f t="shared" si="4"/>
      </c>
      <c r="K47" s="123">
        <f t="shared" si="4"/>
      </c>
      <c r="L47" s="122">
        <f t="shared" si="4"/>
      </c>
      <c r="M47" s="123">
        <f t="shared" si="4"/>
      </c>
      <c r="N47" s="122">
        <f t="shared" si="4"/>
      </c>
      <c r="O47" s="123">
        <f t="shared" si="4"/>
      </c>
      <c r="P47" s="122">
        <f t="shared" si="4"/>
      </c>
      <c r="Q47" s="123">
        <f t="shared" si="4"/>
      </c>
      <c r="R47" s="122">
        <f t="shared" si="4"/>
      </c>
      <c r="S47" s="123">
        <f t="shared" si="5"/>
      </c>
      <c r="T47" s="122">
        <f t="shared" si="5"/>
      </c>
      <c r="U47" s="123">
        <f t="shared" si="5"/>
      </c>
      <c r="V47" s="21">
        <f t="shared" si="5"/>
      </c>
      <c r="W47" s="124">
        <f t="shared" si="5"/>
      </c>
      <c r="X47" s="125">
        <f t="shared" si="5"/>
      </c>
      <c r="Y47" s="123">
        <f t="shared" si="5"/>
      </c>
      <c r="Z47" s="122">
        <f t="shared" si="5"/>
      </c>
      <c r="AA47" s="123">
        <f t="shared" si="5"/>
      </c>
      <c r="AB47" s="122">
        <f t="shared" si="5"/>
      </c>
      <c r="AC47" s="123">
        <f t="shared" si="6"/>
      </c>
      <c r="AD47" s="122">
        <f t="shared" si="6"/>
      </c>
      <c r="AE47" s="123">
        <f t="shared" si="6"/>
      </c>
      <c r="AF47" s="122">
        <f t="shared" si="6"/>
      </c>
      <c r="AG47" s="123">
        <f t="shared" si="6"/>
      </c>
      <c r="AH47" s="126">
        <f t="shared" si="6"/>
      </c>
    </row>
    <row r="48" spans="1:34" ht="11.25" customHeight="1">
      <c r="A48" s="21">
        <v>39</v>
      </c>
      <c r="B48" s="22"/>
      <c r="C48" s="23"/>
      <c r="D48" s="245">
        <f t="shared" si="0"/>
      </c>
      <c r="E48" s="246">
        <f>IF(D48="","",IF(ISNA(MATCH(D48,Wertetabelle!A:A,0))=TRUE,MATCH(D48,Wertetabelle!A:A,1),MATCH(D48,Wertetabelle!A:A,0)))</f>
      </c>
      <c r="G48" s="67" t="s">
        <v>62</v>
      </c>
      <c r="H48" s="70"/>
      <c r="I48" s="127">
        <f t="shared" si="4"/>
      </c>
      <c r="J48" s="128">
        <f t="shared" si="4"/>
      </c>
      <c r="K48" s="113">
        <f t="shared" si="4"/>
      </c>
      <c r="L48" s="128">
        <f t="shared" si="4"/>
      </c>
      <c r="M48" s="113">
        <f t="shared" si="4"/>
      </c>
      <c r="N48" s="128">
        <f t="shared" si="4"/>
      </c>
      <c r="O48" s="113">
        <f t="shared" si="4"/>
      </c>
      <c r="P48" s="128">
        <f t="shared" si="4"/>
      </c>
      <c r="Q48" s="113">
        <f t="shared" si="4"/>
      </c>
      <c r="R48" s="128">
        <f t="shared" si="4"/>
      </c>
      <c r="S48" s="113">
        <f t="shared" si="5"/>
      </c>
      <c r="T48" s="128">
        <f t="shared" si="5"/>
      </c>
      <c r="U48" s="113">
        <f t="shared" si="5"/>
      </c>
      <c r="V48" s="28">
        <f t="shared" si="5"/>
      </c>
      <c r="W48" s="129">
        <f t="shared" si="5"/>
      </c>
      <c r="X48" s="130">
        <f t="shared" si="5"/>
      </c>
      <c r="Y48" s="113">
        <f t="shared" si="5"/>
      </c>
      <c r="Z48" s="128">
        <f t="shared" si="5"/>
      </c>
      <c r="AA48" s="113">
        <f t="shared" si="5"/>
      </c>
      <c r="AB48" s="128">
        <f t="shared" si="5"/>
      </c>
      <c r="AC48" s="113">
        <f t="shared" si="6"/>
      </c>
      <c r="AD48" s="128">
        <f t="shared" si="6"/>
      </c>
      <c r="AE48" s="113">
        <f t="shared" si="6"/>
      </c>
      <c r="AF48" s="128">
        <f t="shared" si="6"/>
      </c>
      <c r="AG48" s="113">
        <f t="shared" si="6"/>
      </c>
      <c r="AH48" s="131">
        <f t="shared" si="6"/>
      </c>
    </row>
    <row r="49" spans="1:34" ht="11.25" customHeight="1">
      <c r="A49" s="28">
        <v>40</v>
      </c>
      <c r="B49" s="29"/>
      <c r="C49" s="30"/>
      <c r="D49" s="245">
        <f t="shared" si="0"/>
      </c>
      <c r="E49" s="246">
        <f>IF(D49="","",IF(ISNA(MATCH(D49,Wertetabelle!A:A,0))=TRUE,MATCH(D49,Wertetabelle!A:A,1),MATCH(D49,Wertetabelle!A:A,0)))</f>
      </c>
      <c r="G49" s="80" t="s">
        <v>63</v>
      </c>
      <c r="H49" s="82"/>
      <c r="I49" s="121">
        <f t="shared" si="4"/>
      </c>
      <c r="J49" s="122">
        <f t="shared" si="4"/>
      </c>
      <c r="K49" s="123">
        <f t="shared" si="4"/>
      </c>
      <c r="L49" s="122">
        <f t="shared" si="4"/>
      </c>
      <c r="M49" s="123">
        <f t="shared" si="4"/>
      </c>
      <c r="N49" s="122">
        <f t="shared" si="4"/>
      </c>
      <c r="O49" s="123">
        <f t="shared" si="4"/>
      </c>
      <c r="P49" s="122">
        <f t="shared" si="4"/>
      </c>
      <c r="Q49" s="123">
        <f t="shared" si="4"/>
      </c>
      <c r="R49" s="122">
        <f t="shared" si="4"/>
      </c>
      <c r="S49" s="123">
        <f t="shared" si="5"/>
      </c>
      <c r="T49" s="122">
        <f t="shared" si="5"/>
      </c>
      <c r="U49" s="123">
        <f t="shared" si="5"/>
      </c>
      <c r="V49" s="21">
        <f t="shared" si="5"/>
      </c>
      <c r="W49" s="124">
        <f t="shared" si="5"/>
      </c>
      <c r="X49" s="125">
        <f t="shared" si="5"/>
      </c>
      <c r="Y49" s="123">
        <f t="shared" si="5"/>
      </c>
      <c r="Z49" s="122">
        <f t="shared" si="5"/>
      </c>
      <c r="AA49" s="123">
        <f t="shared" si="5"/>
      </c>
      <c r="AB49" s="122">
        <f t="shared" si="5"/>
      </c>
      <c r="AC49" s="123">
        <f t="shared" si="6"/>
      </c>
      <c r="AD49" s="122">
        <f t="shared" si="6"/>
      </c>
      <c r="AE49" s="123">
        <f t="shared" si="6"/>
      </c>
      <c r="AF49" s="122">
        <f t="shared" si="6"/>
      </c>
      <c r="AG49" s="123">
        <f t="shared" si="6"/>
      </c>
      <c r="AH49" s="126">
        <f t="shared" si="6"/>
      </c>
    </row>
    <row r="50" spans="1:34" ht="11.25" customHeight="1">
      <c r="A50" s="21">
        <v>41</v>
      </c>
      <c r="B50" s="22"/>
      <c r="C50" s="23"/>
      <c r="D50" s="245">
        <f t="shared" si="0"/>
      </c>
      <c r="E50" s="246">
        <f>IF(D50="","",IF(ISNA(MATCH(D50,Wertetabelle!A:A,0))=TRUE,MATCH(D50,Wertetabelle!A:A,1),MATCH(D50,Wertetabelle!A:A,0)))</f>
      </c>
      <c r="G50" s="67" t="s">
        <v>64</v>
      </c>
      <c r="H50" s="70"/>
      <c r="I50" s="127">
        <f t="shared" si="4"/>
      </c>
      <c r="J50" s="128">
        <f t="shared" si="4"/>
      </c>
      <c r="K50" s="113">
        <f t="shared" si="4"/>
      </c>
      <c r="L50" s="128">
        <f t="shared" si="4"/>
      </c>
      <c r="M50" s="113">
        <f t="shared" si="4"/>
      </c>
      <c r="N50" s="128">
        <f t="shared" si="4"/>
      </c>
      <c r="O50" s="113">
        <f t="shared" si="4"/>
      </c>
      <c r="P50" s="128">
        <f t="shared" si="4"/>
      </c>
      <c r="Q50" s="113">
        <f t="shared" si="4"/>
      </c>
      <c r="R50" s="128">
        <f t="shared" si="4"/>
      </c>
      <c r="S50" s="113">
        <f t="shared" si="5"/>
      </c>
      <c r="T50" s="128">
        <f t="shared" si="5"/>
      </c>
      <c r="U50" s="113">
        <f t="shared" si="5"/>
      </c>
      <c r="V50" s="28">
        <f t="shared" si="5"/>
      </c>
      <c r="W50" s="129">
        <f t="shared" si="5"/>
      </c>
      <c r="X50" s="130">
        <f t="shared" si="5"/>
      </c>
      <c r="Y50" s="113">
        <f t="shared" si="5"/>
      </c>
      <c r="Z50" s="128">
        <f t="shared" si="5"/>
      </c>
      <c r="AA50" s="113">
        <f t="shared" si="5"/>
      </c>
      <c r="AB50" s="128">
        <f t="shared" si="5"/>
      </c>
      <c r="AC50" s="113">
        <f t="shared" si="6"/>
      </c>
      <c r="AD50" s="128">
        <f t="shared" si="6"/>
      </c>
      <c r="AE50" s="113">
        <f t="shared" si="6"/>
      </c>
      <c r="AF50" s="128">
        <f t="shared" si="6"/>
      </c>
      <c r="AG50" s="113">
        <f t="shared" si="6"/>
      </c>
      <c r="AH50" s="131">
        <f t="shared" si="6"/>
      </c>
    </row>
    <row r="51" spans="1:34" ht="11.25" customHeight="1">
      <c r="A51" s="28">
        <v>42</v>
      </c>
      <c r="B51" s="29"/>
      <c r="C51" s="30"/>
      <c r="D51" s="245">
        <f t="shared" si="0"/>
      </c>
      <c r="E51" s="246">
        <f>IF(D51="","",IF(ISNA(MATCH(D51,Wertetabelle!A:A,0))=TRUE,MATCH(D51,Wertetabelle!A:A,1),MATCH(D51,Wertetabelle!A:A,0)))</f>
      </c>
      <c r="G51" s="80" t="s">
        <v>65</v>
      </c>
      <c r="H51" s="82"/>
      <c r="I51" s="121">
        <f t="shared" si="4"/>
      </c>
      <c r="J51" s="122">
        <f t="shared" si="4"/>
      </c>
      <c r="K51" s="123">
        <f t="shared" si="4"/>
      </c>
      <c r="L51" s="122">
        <f t="shared" si="4"/>
      </c>
      <c r="M51" s="123">
        <f t="shared" si="4"/>
      </c>
      <c r="N51" s="122">
        <f t="shared" si="4"/>
      </c>
      <c r="O51" s="123">
        <f t="shared" si="4"/>
      </c>
      <c r="P51" s="122">
        <f t="shared" si="4"/>
      </c>
      <c r="Q51" s="123">
        <f t="shared" si="4"/>
      </c>
      <c r="R51" s="122">
        <f t="shared" si="4"/>
      </c>
      <c r="S51" s="123">
        <f t="shared" si="5"/>
      </c>
      <c r="T51" s="122">
        <f t="shared" si="5"/>
      </c>
      <c r="U51" s="123">
        <f t="shared" si="5"/>
      </c>
      <c r="V51" s="21">
        <f t="shared" si="5"/>
      </c>
      <c r="W51" s="124">
        <f t="shared" si="5"/>
      </c>
      <c r="X51" s="125">
        <f t="shared" si="5"/>
      </c>
      <c r="Y51" s="123">
        <f t="shared" si="5"/>
      </c>
      <c r="Z51" s="122">
        <f t="shared" si="5"/>
      </c>
      <c r="AA51" s="123">
        <f t="shared" si="5"/>
      </c>
      <c r="AB51" s="122">
        <f t="shared" si="5"/>
      </c>
      <c r="AC51" s="123">
        <f t="shared" si="6"/>
      </c>
      <c r="AD51" s="122">
        <f t="shared" si="6"/>
      </c>
      <c r="AE51" s="123">
        <f t="shared" si="6"/>
      </c>
      <c r="AF51" s="122">
        <f t="shared" si="6"/>
      </c>
      <c r="AG51" s="123">
        <f t="shared" si="6"/>
      </c>
      <c r="AH51" s="126">
        <f t="shared" si="6"/>
      </c>
    </row>
    <row r="52" spans="1:34" ht="11.25" customHeight="1">
      <c r="A52" s="21">
        <v>43</v>
      </c>
      <c r="B52" s="22"/>
      <c r="C52" s="23"/>
      <c r="D52" s="245">
        <f t="shared" si="0"/>
      </c>
      <c r="E52" s="246">
        <f>IF(D52="","",IF(ISNA(MATCH(D52,Wertetabelle!A:A,0))=TRUE,MATCH(D52,Wertetabelle!A:A,1),MATCH(D52,Wertetabelle!A:A,0)))</f>
      </c>
      <c r="G52" s="67" t="s">
        <v>66</v>
      </c>
      <c r="H52" s="70"/>
      <c r="I52" s="127">
        <f t="shared" si="4"/>
      </c>
      <c r="J52" s="128">
        <f t="shared" si="4"/>
      </c>
      <c r="K52" s="113">
        <f t="shared" si="4"/>
      </c>
      <c r="L52" s="128">
        <f t="shared" si="4"/>
      </c>
      <c r="M52" s="113">
        <f t="shared" si="4"/>
      </c>
      <c r="N52" s="128">
        <f t="shared" si="4"/>
      </c>
      <c r="O52" s="113">
        <f t="shared" si="4"/>
      </c>
      <c r="P52" s="128">
        <f t="shared" si="4"/>
      </c>
      <c r="Q52" s="113">
        <f t="shared" si="4"/>
      </c>
      <c r="R52" s="128">
        <f t="shared" si="4"/>
      </c>
      <c r="S52" s="113">
        <f t="shared" si="5"/>
      </c>
      <c r="T52" s="128">
        <f t="shared" si="5"/>
      </c>
      <c r="U52" s="113">
        <f t="shared" si="5"/>
      </c>
      <c r="V52" s="28">
        <f t="shared" si="5"/>
      </c>
      <c r="W52" s="129">
        <f t="shared" si="5"/>
      </c>
      <c r="X52" s="130">
        <f t="shared" si="5"/>
      </c>
      <c r="Y52" s="113">
        <f t="shared" si="5"/>
      </c>
      <c r="Z52" s="128">
        <f t="shared" si="5"/>
      </c>
      <c r="AA52" s="113">
        <f t="shared" si="5"/>
      </c>
      <c r="AB52" s="128">
        <f t="shared" si="5"/>
      </c>
      <c r="AC52" s="113">
        <f t="shared" si="6"/>
      </c>
      <c r="AD52" s="128">
        <f t="shared" si="6"/>
      </c>
      <c r="AE52" s="113">
        <f t="shared" si="6"/>
      </c>
      <c r="AF52" s="128">
        <f t="shared" si="6"/>
      </c>
      <c r="AG52" s="113">
        <f t="shared" si="6"/>
      </c>
      <c r="AH52" s="131">
        <f t="shared" si="6"/>
      </c>
    </row>
    <row r="53" spans="1:34" ht="11.25" customHeight="1" thickBot="1">
      <c r="A53" s="28">
        <v>44</v>
      </c>
      <c r="B53" s="29"/>
      <c r="C53" s="30"/>
      <c r="D53" s="245">
        <f t="shared" si="0"/>
      </c>
      <c r="E53" s="246">
        <f>IF(D53="","",IF(ISNA(MATCH(D53,Wertetabelle!A:A,0))=TRUE,MATCH(D53,Wertetabelle!A:A,1),MATCH(D53,Wertetabelle!A:A,0)))</f>
      </c>
      <c r="G53" s="83" t="s">
        <v>67</v>
      </c>
      <c r="H53" s="84"/>
      <c r="I53" s="132">
        <f t="shared" si="4"/>
      </c>
      <c r="J53" s="133">
        <f t="shared" si="4"/>
      </c>
      <c r="K53" s="134">
        <f t="shared" si="4"/>
      </c>
      <c r="L53" s="133">
        <f t="shared" si="4"/>
      </c>
      <c r="M53" s="134">
        <f t="shared" si="4"/>
      </c>
      <c r="N53" s="133">
        <f t="shared" si="4"/>
      </c>
      <c r="O53" s="134">
        <f t="shared" si="4"/>
      </c>
      <c r="P53" s="133">
        <f t="shared" si="4"/>
      </c>
      <c r="Q53" s="134">
        <f t="shared" si="4"/>
      </c>
      <c r="R53" s="133">
        <f t="shared" si="4"/>
      </c>
      <c r="S53" s="134">
        <f t="shared" si="5"/>
      </c>
      <c r="T53" s="133">
        <f t="shared" si="5"/>
      </c>
      <c r="U53" s="134">
        <f t="shared" si="5"/>
      </c>
      <c r="V53" s="135">
        <f t="shared" si="5"/>
      </c>
      <c r="W53" s="136">
        <f t="shared" si="5"/>
      </c>
      <c r="X53" s="137">
        <f t="shared" si="5"/>
      </c>
      <c r="Y53" s="134">
        <f t="shared" si="5"/>
      </c>
      <c r="Z53" s="133">
        <f t="shared" si="5"/>
      </c>
      <c r="AA53" s="134">
        <f t="shared" si="5"/>
      </c>
      <c r="AB53" s="133">
        <f t="shared" si="5"/>
      </c>
      <c r="AC53" s="134">
        <f t="shared" si="6"/>
      </c>
      <c r="AD53" s="133">
        <f t="shared" si="6"/>
      </c>
      <c r="AE53" s="134">
        <f t="shared" si="6"/>
      </c>
      <c r="AF53" s="133">
        <f t="shared" si="6"/>
      </c>
      <c r="AG53" s="134">
        <f t="shared" si="6"/>
      </c>
      <c r="AH53" s="138">
        <f t="shared" si="6"/>
      </c>
    </row>
    <row r="54" spans="1:34" ht="11.25" customHeight="1">
      <c r="A54" s="21">
        <v>45</v>
      </c>
      <c r="B54" s="22"/>
      <c r="C54" s="23"/>
      <c r="D54" s="245">
        <f t="shared" si="0"/>
      </c>
      <c r="E54" s="246">
        <f>IF(D54="","",IF(ISNA(MATCH(D54,Wertetabelle!A:A,0))=TRUE,MATCH(D54,Wertetabelle!A:A,1),MATCH(D54,Wertetabelle!A:A,0)))</f>
      </c>
      <c r="G54" s="85" t="s">
        <v>68</v>
      </c>
      <c r="H54" s="86"/>
      <c r="I54" s="87" t="s">
        <v>69</v>
      </c>
      <c r="J54" s="88"/>
      <c r="K54" s="89" t="s">
        <v>70</v>
      </c>
      <c r="L54" s="88"/>
      <c r="M54" s="89" t="s">
        <v>71</v>
      </c>
      <c r="N54" s="88"/>
      <c r="O54" s="89" t="s">
        <v>72</v>
      </c>
      <c r="P54" s="88"/>
      <c r="Q54" s="89" t="s">
        <v>73</v>
      </c>
      <c r="R54" s="88"/>
      <c r="S54" s="89" t="s">
        <v>74</v>
      </c>
      <c r="T54" s="88"/>
      <c r="U54" s="89" t="s">
        <v>75</v>
      </c>
      <c r="V54" s="88"/>
      <c r="W54" s="89" t="s">
        <v>76</v>
      </c>
      <c r="X54" s="88"/>
      <c r="Y54" s="89" t="s">
        <v>77</v>
      </c>
      <c r="Z54" s="88"/>
      <c r="AA54" s="89" t="s">
        <v>78</v>
      </c>
      <c r="AB54" s="88"/>
      <c r="AC54" s="89" t="s">
        <v>79</v>
      </c>
      <c r="AD54" s="88"/>
      <c r="AE54" s="89" t="s">
        <v>80</v>
      </c>
      <c r="AF54" s="88"/>
      <c r="AG54" s="89" t="s">
        <v>81</v>
      </c>
      <c r="AH54" s="90"/>
    </row>
    <row r="55" spans="1:34" ht="11.25" customHeight="1">
      <c r="A55" s="28">
        <v>46</v>
      </c>
      <c r="B55" s="29"/>
      <c r="C55" s="30"/>
      <c r="D55" s="245">
        <f t="shared" si="0"/>
      </c>
      <c r="E55" s="246">
        <f>IF(D55="","",IF(ISNA(MATCH(D55,Wertetabelle!A:A,0))=TRUE,MATCH(D55,Wertetabelle!A:A,1),MATCH(D55,Wertetabelle!A:A,0)))</f>
      </c>
      <c r="G55" s="91" t="s">
        <v>82</v>
      </c>
      <c r="H55" s="92"/>
      <c r="I55" s="93"/>
      <c r="J55" s="94" t="s">
        <v>83</v>
      </c>
      <c r="K55" s="95"/>
      <c r="L55" s="94" t="s">
        <v>84</v>
      </c>
      <c r="M55" s="95"/>
      <c r="N55" s="94" t="s">
        <v>85</v>
      </c>
      <c r="O55" s="95"/>
      <c r="P55" s="94" t="s">
        <v>86</v>
      </c>
      <c r="Q55" s="95"/>
      <c r="R55" s="94" t="s">
        <v>87</v>
      </c>
      <c r="S55" s="95"/>
      <c r="T55" s="94" t="s">
        <v>88</v>
      </c>
      <c r="U55" s="95"/>
      <c r="V55" s="94" t="s">
        <v>89</v>
      </c>
      <c r="W55" s="95"/>
      <c r="X55" s="94" t="s">
        <v>90</v>
      </c>
      <c r="Y55" s="95"/>
      <c r="Z55" s="94" t="s">
        <v>91</v>
      </c>
      <c r="AA55" s="95"/>
      <c r="AB55" s="94" t="s">
        <v>92</v>
      </c>
      <c r="AC55" s="95"/>
      <c r="AD55" s="94" t="s">
        <v>93</v>
      </c>
      <c r="AE55" s="95"/>
      <c r="AF55" s="94" t="s">
        <v>94</v>
      </c>
      <c r="AG55" s="96"/>
      <c r="AH55" s="97"/>
    </row>
    <row r="56" spans="1:34" ht="11.25" customHeight="1" thickBot="1">
      <c r="A56" s="21">
        <v>47</v>
      </c>
      <c r="B56" s="22"/>
      <c r="C56" s="23"/>
      <c r="D56" s="245">
        <f t="shared" si="0"/>
      </c>
      <c r="E56" s="246">
        <f>IF(D56="","",IF(ISNA(MATCH(D56,Wertetabelle!A:A,0))=TRUE,MATCH(D56,Wertetabelle!A:A,1),MATCH(D56,Wertetabelle!A:A,0)))</f>
      </c>
      <c r="G56" s="75" t="s">
        <v>95</v>
      </c>
      <c r="H56" s="98"/>
      <c r="I56" s="99">
        <v>3</v>
      </c>
      <c r="J56" s="100">
        <v>4</v>
      </c>
      <c r="K56" s="100">
        <v>5</v>
      </c>
      <c r="L56" s="101">
        <v>6</v>
      </c>
      <c r="M56" s="102">
        <v>7</v>
      </c>
      <c r="N56" s="101">
        <v>8</v>
      </c>
      <c r="O56" s="102">
        <v>9</v>
      </c>
      <c r="P56" s="101" t="s">
        <v>96</v>
      </c>
      <c r="Q56" s="102" t="s">
        <v>97</v>
      </c>
      <c r="R56" s="101" t="s">
        <v>98</v>
      </c>
      <c r="S56" s="102" t="s">
        <v>99</v>
      </c>
      <c r="T56" s="101" t="s">
        <v>100</v>
      </c>
      <c r="U56" s="102" t="s">
        <v>101</v>
      </c>
      <c r="V56" s="101" t="s">
        <v>102</v>
      </c>
      <c r="W56" s="102" t="s">
        <v>103</v>
      </c>
      <c r="X56" s="101" t="s">
        <v>104</v>
      </c>
      <c r="Y56" s="102" t="s">
        <v>105</v>
      </c>
      <c r="Z56" s="101" t="s">
        <v>106</v>
      </c>
      <c r="AA56" s="102" t="s">
        <v>107</v>
      </c>
      <c r="AB56" s="101" t="s">
        <v>108</v>
      </c>
      <c r="AC56" s="102" t="s">
        <v>109</v>
      </c>
      <c r="AD56" s="101" t="s">
        <v>110</v>
      </c>
      <c r="AE56" s="102" t="s">
        <v>111</v>
      </c>
      <c r="AF56" s="101" t="s">
        <v>112</v>
      </c>
      <c r="AG56" s="100" t="s">
        <v>113</v>
      </c>
      <c r="AH56" s="103" t="s">
        <v>114</v>
      </c>
    </row>
    <row r="57" spans="1:5" ht="11.25" customHeight="1">
      <c r="A57" s="28">
        <v>48</v>
      </c>
      <c r="B57" s="29"/>
      <c r="C57" s="30"/>
      <c r="D57" s="245">
        <f t="shared" si="0"/>
      </c>
      <c r="E57" s="246">
        <f>IF(D57="","",IF(ISNA(MATCH(D57,Wertetabelle!A:A,0))=TRUE,MATCH(D57,Wertetabelle!A:A,1),MATCH(D57,Wertetabelle!A:A,0)))</f>
      </c>
    </row>
    <row r="58" spans="1:37" ht="11.25" customHeight="1">
      <c r="A58" s="21">
        <v>49</v>
      </c>
      <c r="B58" s="22"/>
      <c r="C58" s="23"/>
      <c r="D58" s="245">
        <f t="shared" si="0"/>
      </c>
      <c r="E58" s="246">
        <f>IF(D58="","",IF(ISNA(MATCH(D58,Wertetabelle!A:A,0))=TRUE,MATCH(D58,Wertetabelle!A:A,1),MATCH(D58,Wertetabelle!A:A,0)))</f>
      </c>
      <c r="G58" s="212" t="s">
        <v>115</v>
      </c>
      <c r="H58" s="199"/>
      <c r="I58" s="199"/>
      <c r="J58" s="199"/>
      <c r="K58" s="199"/>
      <c r="L58" s="199"/>
      <c r="M58" s="199"/>
      <c r="N58" s="147"/>
      <c r="O58" s="213"/>
      <c r="P58" s="214"/>
      <c r="Q58" s="4"/>
      <c r="R58" s="212" t="s">
        <v>146</v>
      </c>
      <c r="S58" s="212"/>
      <c r="T58" s="212"/>
      <c r="U58" s="212"/>
      <c r="V58" s="212"/>
      <c r="W58" s="4"/>
      <c r="X58" s="213"/>
      <c r="Y58" s="180"/>
      <c r="Z58" s="4"/>
      <c r="AA58" s="212" t="s">
        <v>147</v>
      </c>
      <c r="AB58" s="212"/>
      <c r="AC58" s="212"/>
      <c r="AD58" s="212"/>
      <c r="AE58" s="4"/>
      <c r="AF58" s="5"/>
      <c r="AG58" s="5"/>
      <c r="AH58" s="5"/>
      <c r="AI58" s="5"/>
      <c r="AJ58" s="5"/>
      <c r="AK58" s="5"/>
    </row>
    <row r="59" spans="1:37" ht="11.25" customHeight="1" thickBot="1">
      <c r="A59" s="28">
        <v>50</v>
      </c>
      <c r="B59" s="29"/>
      <c r="C59" s="30"/>
      <c r="D59" s="245">
        <f t="shared" si="0"/>
      </c>
      <c r="E59" s="246">
        <f>IF(D59="","",IF(ISNA(MATCH(D59,Wertetabelle!A:A,0))=TRUE,MATCH(D59,Wertetabelle!A:A,1),MATCH(D59,Wertetabelle!A:A,0)))</f>
      </c>
      <c r="G59" s="190" t="s">
        <v>116</v>
      </c>
      <c r="H59" s="233"/>
      <c r="I59" s="190" t="s">
        <v>117</v>
      </c>
      <c r="J59" s="190"/>
      <c r="K59" s="190" t="s">
        <v>118</v>
      </c>
      <c r="L59" s="190"/>
      <c r="M59" s="104"/>
      <c r="N59" s="190" t="s">
        <v>119</v>
      </c>
      <c r="O59" s="190"/>
      <c r="P59" s="104"/>
      <c r="Q59" s="190" t="s">
        <v>120</v>
      </c>
      <c r="R59" s="190"/>
      <c r="S59" s="190" t="s">
        <v>121</v>
      </c>
      <c r="T59" s="190"/>
      <c r="U59" s="190" t="s">
        <v>122</v>
      </c>
      <c r="V59" s="190"/>
      <c r="W59" s="190" t="s">
        <v>123</v>
      </c>
      <c r="X59" s="190"/>
      <c r="Y59" s="190" t="s">
        <v>124</v>
      </c>
      <c r="Z59" s="190"/>
      <c r="AA59" s="190" t="s">
        <v>125</v>
      </c>
      <c r="AB59" s="190"/>
      <c r="AC59" s="151"/>
      <c r="AD59" s="151"/>
      <c r="AE59" s="104"/>
      <c r="AF59" s="104"/>
      <c r="AG59" s="104"/>
      <c r="AH59" s="104"/>
      <c r="AI59" s="104"/>
      <c r="AJ59" s="105"/>
      <c r="AK59" s="106"/>
    </row>
    <row r="60" spans="1:37" ht="11.25" customHeight="1" thickBot="1">
      <c r="A60" s="239" t="s">
        <v>126</v>
      </c>
      <c r="B60" s="240"/>
      <c r="C60" s="236">
        <f>SUM(D10:D59)</f>
        <v>0</v>
      </c>
      <c r="D60" s="237"/>
      <c r="E60" s="107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9"/>
    </row>
    <row r="61" spans="1:38" ht="11.25" customHeight="1">
      <c r="A61" s="241" t="s">
        <v>139</v>
      </c>
      <c r="B61" s="242"/>
      <c r="C61" s="242"/>
      <c r="D61" s="243"/>
      <c r="E61" s="110"/>
      <c r="G61" s="191" t="str">
        <f>IF(O58&gt;0,I31," ")</f>
        <v> </v>
      </c>
      <c r="H61" s="191"/>
      <c r="I61" s="191" t="str">
        <f>IF(O58&gt;0,K31," ")</f>
        <v> </v>
      </c>
      <c r="J61" s="191"/>
      <c r="K61" s="191" t="str">
        <f>IF(O58&gt;0,Q31," ")</f>
        <v> </v>
      </c>
      <c r="L61" s="191"/>
      <c r="M61" s="150"/>
      <c r="N61" s="191" t="str">
        <f>IF(O58&gt;0,S31," ")</f>
        <v> </v>
      </c>
      <c r="O61" s="191"/>
      <c r="P61" s="150"/>
      <c r="Q61" s="191" t="str">
        <f>IF(O58&gt;0,U31," ")</f>
        <v> </v>
      </c>
      <c r="R61" s="191"/>
      <c r="S61" s="191" t="str">
        <f>IF(O58&gt;0,W31," ")</f>
        <v> </v>
      </c>
      <c r="T61" s="191"/>
      <c r="U61" s="191" t="str">
        <f>IF(O58&gt;0,Y31," ")</f>
        <v> </v>
      </c>
      <c r="V61" s="191"/>
      <c r="W61" s="191" t="str">
        <f>IF(O58&gt;0,AA31," ")</f>
        <v> </v>
      </c>
      <c r="X61" s="191"/>
      <c r="Y61" s="191" t="str">
        <f>IF(O58&gt;0,AC31," ")</f>
        <v> </v>
      </c>
      <c r="Z61" s="191"/>
      <c r="AA61" s="191" t="str">
        <f>IF(O58&gt;0,AE31," ")</f>
        <v> </v>
      </c>
      <c r="AB61" s="191"/>
      <c r="AC61" s="150"/>
      <c r="AD61" s="150"/>
      <c r="AE61" s="191" t="s">
        <v>148</v>
      </c>
      <c r="AF61" s="197"/>
      <c r="AG61" s="193" t="str">
        <f>IF(O58&gt;0,MIN(D10:D59),"  ")</f>
        <v>  </v>
      </c>
      <c r="AH61" s="193"/>
      <c r="AI61" s="192" t="s">
        <v>149</v>
      </c>
      <c r="AJ61" s="192"/>
      <c r="AK61" s="193" t="str">
        <f>IF(O58&gt;0,MAX(D10:D59)," ")</f>
        <v> </v>
      </c>
      <c r="AL61" s="194"/>
    </row>
    <row r="62" spans="1:37" ht="11.25" customHeight="1" thickBot="1">
      <c r="A62" s="139"/>
      <c r="B62" s="234" t="str">
        <f>IF(C60&gt;0,C60/50," ")</f>
        <v> </v>
      </c>
      <c r="C62" s="235"/>
      <c r="D62" s="140"/>
      <c r="E62" s="110"/>
      <c r="G62" s="190" t="s">
        <v>116</v>
      </c>
      <c r="H62" s="190"/>
      <c r="I62" s="190" t="s">
        <v>127</v>
      </c>
      <c r="J62" s="190"/>
      <c r="K62" s="190" t="s">
        <v>122</v>
      </c>
      <c r="L62" s="190"/>
      <c r="M62" s="77"/>
      <c r="N62" s="190" t="s">
        <v>118</v>
      </c>
      <c r="O62" s="190"/>
      <c r="P62" s="77"/>
      <c r="Q62" s="190" t="s">
        <v>119</v>
      </c>
      <c r="R62" s="190"/>
      <c r="S62" s="77"/>
      <c r="T62" s="190" t="s">
        <v>128</v>
      </c>
      <c r="U62" s="190"/>
      <c r="V62" s="190" t="s">
        <v>129</v>
      </c>
      <c r="W62" s="190"/>
      <c r="X62" s="190" t="s">
        <v>130</v>
      </c>
      <c r="Y62" s="190"/>
      <c r="Z62" s="190" t="s">
        <v>131</v>
      </c>
      <c r="AA62" s="190"/>
      <c r="AB62" s="77"/>
      <c r="AC62" s="151"/>
      <c r="AD62" s="152"/>
      <c r="AE62" s="77"/>
      <c r="AF62" s="77"/>
      <c r="AG62" s="77"/>
      <c r="AH62" s="4"/>
      <c r="AI62" s="4"/>
      <c r="AJ62" s="4"/>
      <c r="AK62" s="2"/>
    </row>
    <row r="63" spans="1:37" ht="11.25" customHeight="1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108"/>
      <c r="AG63" s="4"/>
      <c r="AH63" s="4"/>
      <c r="AI63" s="4"/>
      <c r="AJ63" s="4"/>
      <c r="AK63" s="2"/>
    </row>
    <row r="64" spans="1:38" ht="11.25" customHeight="1">
      <c r="A64" s="5"/>
      <c r="B64" s="5"/>
      <c r="C64" s="5"/>
      <c r="D64" s="5"/>
      <c r="E64" s="5"/>
      <c r="F64" s="5"/>
      <c r="G64" s="191" t="str">
        <f>IF(X58&gt;0,I31," ")</f>
        <v> </v>
      </c>
      <c r="H64" s="191"/>
      <c r="I64" s="191" t="str">
        <f>IF(X58&gt;0,M31," ")</f>
        <v> </v>
      </c>
      <c r="J64" s="191"/>
      <c r="K64" s="191" t="str">
        <f>IF(X58&gt;0,O31," ")</f>
        <v> </v>
      </c>
      <c r="L64" s="191"/>
      <c r="M64" s="150"/>
      <c r="N64" s="191" t="str">
        <f>IF(X58&gt;0,Q31," ")</f>
        <v> </v>
      </c>
      <c r="O64" s="191"/>
      <c r="P64" s="150"/>
      <c r="Q64" s="191" t="str">
        <f>IF(X58&gt;0,S31," ")</f>
        <v> </v>
      </c>
      <c r="R64" s="191"/>
      <c r="S64" s="150"/>
      <c r="T64" s="191" t="str">
        <f>IF(X58&gt;0,AI31," ")</f>
        <v> </v>
      </c>
      <c r="U64" s="191"/>
      <c r="V64" s="191" t="str">
        <f>IF(X58&gt;0,AG31," ")</f>
        <v> </v>
      </c>
      <c r="W64" s="191"/>
      <c r="X64" s="191" t="str">
        <f>IF(X58&gt;0,AK31," ")</f>
        <v> </v>
      </c>
      <c r="Y64" s="191"/>
      <c r="Z64" s="191"/>
      <c r="AA64" s="191"/>
      <c r="AB64" s="150"/>
      <c r="AC64" s="150"/>
      <c r="AD64" s="150"/>
      <c r="AE64" s="191" t="s">
        <v>148</v>
      </c>
      <c r="AF64" s="195"/>
      <c r="AG64" s="192" t="str">
        <f>IF(X58&gt;0,MIN(D10:D59)," ")</f>
        <v> </v>
      </c>
      <c r="AH64" s="192"/>
      <c r="AI64" s="192" t="s">
        <v>149</v>
      </c>
      <c r="AJ64" s="192"/>
      <c r="AK64" s="192" t="str">
        <f>IF(X58&gt;0,MAX(D10:D59)," ")</f>
        <v> </v>
      </c>
      <c r="AL64" s="196"/>
    </row>
    <row r="65" spans="1:37" ht="11.25" customHeight="1">
      <c r="A65" s="5"/>
      <c r="B65" s="5"/>
      <c r="C65" s="5"/>
      <c r="D65" s="5"/>
      <c r="E65" s="5"/>
      <c r="F65" s="5"/>
      <c r="G65" s="185" t="s">
        <v>132</v>
      </c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2"/>
    </row>
    <row r="66" spans="1:37" ht="11.25" customHeight="1">
      <c r="A66" s="5"/>
      <c r="B66" s="5"/>
      <c r="C66" s="5"/>
      <c r="D66" s="5"/>
      <c r="E66" s="5"/>
      <c r="F66" s="5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2"/>
    </row>
    <row r="67" spans="1:37" ht="11.25" customHeight="1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77" t="s">
        <v>133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4"/>
      <c r="AK67" s="2"/>
    </row>
    <row r="68" spans="1:38" ht="11.25" customHeight="1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2"/>
    </row>
    <row r="69" spans="1:38" ht="11.25" customHeight="1">
      <c r="A69" s="55"/>
      <c r="B69" s="188"/>
      <c r="C69" s="188"/>
      <c r="D69" s="188"/>
      <c r="E69" s="188"/>
      <c r="F69" s="188"/>
      <c r="G69" s="188"/>
      <c r="H69" s="55"/>
      <c r="I69" s="55"/>
      <c r="J69" s="188" t="s">
        <v>150</v>
      </c>
      <c r="K69" s="187"/>
      <c r="L69" s="187"/>
      <c r="M69" s="187"/>
      <c r="N69" s="187"/>
      <c r="O69" s="187"/>
      <c r="P69" s="55"/>
      <c r="Q69" s="55"/>
      <c r="R69" s="55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55"/>
      <c r="AF69" s="55"/>
      <c r="AG69" s="55"/>
      <c r="AH69" s="55"/>
      <c r="AI69" s="55"/>
      <c r="AJ69" s="108"/>
      <c r="AK69" s="108"/>
      <c r="AL69" s="109"/>
    </row>
    <row r="70" spans="1:38" ht="10.5" customHeight="1">
      <c r="A70" s="55"/>
      <c r="B70" s="55"/>
      <c r="C70" s="55" t="s">
        <v>134</v>
      </c>
      <c r="D70" s="55"/>
      <c r="E70" s="55"/>
      <c r="F70" s="55"/>
      <c r="G70" s="55"/>
      <c r="H70" s="55"/>
      <c r="I70" s="55"/>
      <c r="J70" s="55"/>
      <c r="K70" s="55"/>
      <c r="L70" s="55" t="s">
        <v>135</v>
      </c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 t="s">
        <v>136</v>
      </c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108"/>
      <c r="AK70" s="108"/>
      <c r="AL70" s="109"/>
    </row>
    <row r="71" spans="1:38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</sheetData>
  <sheetProtection sheet="1"/>
  <mergeCells count="253">
    <mergeCell ref="B62:C62"/>
    <mergeCell ref="C60:D60"/>
    <mergeCell ref="C8:D8"/>
    <mergeCell ref="A60:B60"/>
    <mergeCell ref="A61:D61"/>
    <mergeCell ref="G61:H61"/>
    <mergeCell ref="I61:J61"/>
    <mergeCell ref="I22:J22"/>
    <mergeCell ref="I23:J23"/>
    <mergeCell ref="I24:J24"/>
    <mergeCell ref="I25:J25"/>
    <mergeCell ref="I26:J26"/>
    <mergeCell ref="I27:J27"/>
    <mergeCell ref="G59:H59"/>
    <mergeCell ref="I59:J59"/>
    <mergeCell ref="U14:AF15"/>
    <mergeCell ref="AG14:AK15"/>
    <mergeCell ref="AG4:AK4"/>
    <mergeCell ref="D5:AA5"/>
    <mergeCell ref="S8:AA8"/>
    <mergeCell ref="AC8:AH8"/>
    <mergeCell ref="H10:AD10"/>
    <mergeCell ref="E7:E9"/>
    <mergeCell ref="S2:AH2"/>
    <mergeCell ref="G14:K15"/>
    <mergeCell ref="L14:T15"/>
    <mergeCell ref="G58:M58"/>
    <mergeCell ref="O58:P58"/>
    <mergeCell ref="R58:V58"/>
    <mergeCell ref="X58:Y58"/>
    <mergeCell ref="AA58:AD58"/>
    <mergeCell ref="I20:J20"/>
    <mergeCell ref="I21:J21"/>
    <mergeCell ref="W61:X61"/>
    <mergeCell ref="Y61:Z61"/>
    <mergeCell ref="K61:L61"/>
    <mergeCell ref="N61:O61"/>
    <mergeCell ref="Q61:R61"/>
    <mergeCell ref="S61:T61"/>
    <mergeCell ref="AA61:AB61"/>
    <mergeCell ref="K59:L59"/>
    <mergeCell ref="N59:O59"/>
    <mergeCell ref="AA59:AB59"/>
    <mergeCell ref="Q59:R59"/>
    <mergeCell ref="S59:T59"/>
    <mergeCell ref="U59:V59"/>
    <mergeCell ref="W59:X59"/>
    <mergeCell ref="Y59:Z59"/>
    <mergeCell ref="U61:V61"/>
    <mergeCell ref="AI61:AJ61"/>
    <mergeCell ref="AK61:AL61"/>
    <mergeCell ref="AE64:AF64"/>
    <mergeCell ref="AG64:AH64"/>
    <mergeCell ref="AI64:AJ64"/>
    <mergeCell ref="AK64:AL64"/>
    <mergeCell ref="AE61:AF61"/>
    <mergeCell ref="AG61:AH61"/>
    <mergeCell ref="G62:H62"/>
    <mergeCell ref="I62:J62"/>
    <mergeCell ref="K62:L62"/>
    <mergeCell ref="N62:O62"/>
    <mergeCell ref="Q62:R62"/>
    <mergeCell ref="T62:U62"/>
    <mergeCell ref="V62:W62"/>
    <mergeCell ref="X62:Y62"/>
    <mergeCell ref="Z62:AA62"/>
    <mergeCell ref="G64:H64"/>
    <mergeCell ref="I64:J64"/>
    <mergeCell ref="K64:L64"/>
    <mergeCell ref="N64:O64"/>
    <mergeCell ref="Q64:R64"/>
    <mergeCell ref="T64:U64"/>
    <mergeCell ref="V64:W64"/>
    <mergeCell ref="X64:Y64"/>
    <mergeCell ref="Z64:AA64"/>
    <mergeCell ref="G65:AJ66"/>
    <mergeCell ref="B69:G69"/>
    <mergeCell ref="J69:O69"/>
    <mergeCell ref="S69:AD69"/>
    <mergeCell ref="I28:J28"/>
    <mergeCell ref="I29:J29"/>
    <mergeCell ref="I30:J30"/>
    <mergeCell ref="I31:J31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O24:P24"/>
    <mergeCell ref="O25:P25"/>
    <mergeCell ref="O26:P26"/>
    <mergeCell ref="O28:P28"/>
    <mergeCell ref="O27:P27"/>
    <mergeCell ref="O20:P20"/>
    <mergeCell ref="O21:P21"/>
    <mergeCell ref="O22:P22"/>
    <mergeCell ref="O23:P23"/>
    <mergeCell ref="O29:P29"/>
    <mergeCell ref="O30:P30"/>
    <mergeCell ref="O31:P31"/>
    <mergeCell ref="Q20:R20"/>
    <mergeCell ref="Q21:R21"/>
    <mergeCell ref="Q22:R22"/>
    <mergeCell ref="Q23:R23"/>
    <mergeCell ref="Q24:R24"/>
    <mergeCell ref="Q25:R25"/>
    <mergeCell ref="Q26:R26"/>
    <mergeCell ref="Q29:R29"/>
    <mergeCell ref="Q27:R27"/>
    <mergeCell ref="Q28:R28"/>
    <mergeCell ref="Q30:R30"/>
    <mergeCell ref="Q31:R31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Y28:Z28"/>
    <mergeCell ref="Y29:Z29"/>
    <mergeCell ref="W30:X30"/>
    <mergeCell ref="W31:X31"/>
    <mergeCell ref="Y20:Z20"/>
    <mergeCell ref="Y21:Z21"/>
    <mergeCell ref="Y22:Z22"/>
    <mergeCell ref="Y23:Z23"/>
    <mergeCell ref="Y24:Z24"/>
    <mergeCell ref="Y25:Z25"/>
    <mergeCell ref="Y26:Z26"/>
    <mergeCell ref="Y27:Z27"/>
    <mergeCell ref="Y30:Z30"/>
    <mergeCell ref="Y31:Z31"/>
    <mergeCell ref="AA20:AB20"/>
    <mergeCell ref="AA21:AB21"/>
    <mergeCell ref="AA22:AB22"/>
    <mergeCell ref="AA23:AB23"/>
    <mergeCell ref="AA24:AB24"/>
    <mergeCell ref="AA25:AB25"/>
    <mergeCell ref="AA26:AB26"/>
    <mergeCell ref="AA27:AB27"/>
    <mergeCell ref="AA28:AB28"/>
    <mergeCell ref="AA29:AB29"/>
    <mergeCell ref="AA30:AB30"/>
    <mergeCell ref="AA31:AB31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31:AF31"/>
    <mergeCell ref="AG20:AH20"/>
    <mergeCell ref="AG21:AH21"/>
    <mergeCell ref="AG22:AH22"/>
    <mergeCell ref="AG23:AH23"/>
    <mergeCell ref="AG24:AH24"/>
    <mergeCell ref="AG25:AH25"/>
    <mergeCell ref="AG26:AH26"/>
    <mergeCell ref="AG28:AH28"/>
    <mergeCell ref="AG29:AH29"/>
    <mergeCell ref="AG30:AH30"/>
    <mergeCell ref="AE29:AF29"/>
    <mergeCell ref="AE30:AF30"/>
    <mergeCell ref="AI20:AJ20"/>
    <mergeCell ref="AI21:AJ21"/>
    <mergeCell ref="AI22:AJ22"/>
    <mergeCell ref="AI23:AJ23"/>
    <mergeCell ref="AK24:AL24"/>
    <mergeCell ref="AK25:AL25"/>
    <mergeCell ref="AK26:AL26"/>
    <mergeCell ref="AG31:AH31"/>
    <mergeCell ref="AI24:AJ24"/>
    <mergeCell ref="AI25:AJ25"/>
    <mergeCell ref="AI26:AJ26"/>
    <mergeCell ref="AI27:AJ27"/>
    <mergeCell ref="AI28:AJ28"/>
    <mergeCell ref="AG27:AH27"/>
    <mergeCell ref="AK20:AL20"/>
    <mergeCell ref="AK21:AL21"/>
    <mergeCell ref="AK22:AL22"/>
    <mergeCell ref="AK23:AL23"/>
    <mergeCell ref="AK31:AL31"/>
    <mergeCell ref="AC5:AK5"/>
    <mergeCell ref="A7:D7"/>
    <mergeCell ref="AK27:AL27"/>
    <mergeCell ref="AK28:AL28"/>
    <mergeCell ref="AK29:AL29"/>
    <mergeCell ref="AK30:AL30"/>
    <mergeCell ref="AI29:AJ29"/>
    <mergeCell ref="AI30:AJ30"/>
    <mergeCell ref="AI31:AJ31"/>
  </mergeCells>
  <printOptions/>
  <pageMargins left="0.5905511811023623" right="0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32" sqref="A32"/>
    </sheetView>
  </sheetViews>
  <sheetFormatPr defaultColWidth="11.421875" defaultRowHeight="12.75"/>
  <cols>
    <col min="1" max="1" width="15.140625" style="0" bestFit="1" customWidth="1"/>
  </cols>
  <sheetData>
    <row r="1" spans="1:2" ht="12.75">
      <c r="A1" t="s">
        <v>5</v>
      </c>
      <c r="B1" t="s">
        <v>1</v>
      </c>
    </row>
    <row r="2" spans="1:2" ht="12.75">
      <c r="A2">
        <v>0.75</v>
      </c>
      <c r="B2">
        <v>1</v>
      </c>
    </row>
    <row r="3" spans="1:2" ht="12.75">
      <c r="A3">
        <v>0.8</v>
      </c>
      <c r="B3">
        <v>2</v>
      </c>
    </row>
    <row r="4" spans="1:2" ht="12.75">
      <c r="A4">
        <v>0.86</v>
      </c>
      <c r="B4">
        <v>3</v>
      </c>
    </row>
    <row r="5" spans="1:2" ht="12.75">
      <c r="A5">
        <v>0.92</v>
      </c>
      <c r="B5">
        <v>4</v>
      </c>
    </row>
    <row r="6" spans="1:2" ht="12.75">
      <c r="A6">
        <v>0.99</v>
      </c>
      <c r="B6">
        <v>5</v>
      </c>
    </row>
    <row r="7" spans="1:2" ht="12.75">
      <c r="A7">
        <v>1.06</v>
      </c>
      <c r="B7">
        <v>6</v>
      </c>
    </row>
    <row r="8" spans="1:2" ht="12.75">
      <c r="A8">
        <v>1.13</v>
      </c>
      <c r="B8">
        <v>7</v>
      </c>
    </row>
    <row r="9" spans="1:2" ht="12.75">
      <c r="A9">
        <v>1.21</v>
      </c>
      <c r="B9">
        <v>8</v>
      </c>
    </row>
    <row r="10" spans="1:2" ht="12.75">
      <c r="A10">
        <v>1.3</v>
      </c>
      <c r="B10">
        <v>9</v>
      </c>
    </row>
    <row r="11" spans="1:2" ht="12.75">
      <c r="A11">
        <v>1.39</v>
      </c>
      <c r="B11">
        <v>10</v>
      </c>
    </row>
    <row r="12" spans="1:2" ht="12.75">
      <c r="A12">
        <v>1.49</v>
      </c>
      <c r="B12">
        <v>11</v>
      </c>
    </row>
    <row r="13" spans="1:2" ht="12.75">
      <c r="A13">
        <v>1.6</v>
      </c>
      <c r="B13">
        <v>12</v>
      </c>
    </row>
    <row r="14" spans="1:2" ht="12.75">
      <c r="A14">
        <v>1.72</v>
      </c>
      <c r="B14">
        <v>13</v>
      </c>
    </row>
    <row r="15" spans="1:2" ht="12.75">
      <c r="A15">
        <v>1.85</v>
      </c>
      <c r="B15">
        <v>14</v>
      </c>
    </row>
    <row r="16" spans="1:2" ht="12.75">
      <c r="A16">
        <v>1.99</v>
      </c>
      <c r="B16">
        <v>15</v>
      </c>
    </row>
    <row r="17" spans="1:2" ht="12.75">
      <c r="A17">
        <v>2.15</v>
      </c>
      <c r="B17">
        <v>16</v>
      </c>
    </row>
    <row r="18" spans="1:2" ht="12.75">
      <c r="A18">
        <v>2.32</v>
      </c>
      <c r="B18">
        <v>17</v>
      </c>
    </row>
    <row r="19" spans="1:2" ht="12.75">
      <c r="A19">
        <v>2.52</v>
      </c>
      <c r="B19">
        <v>18</v>
      </c>
    </row>
    <row r="20" spans="1:2" ht="12.75">
      <c r="A20">
        <v>2.74</v>
      </c>
      <c r="B20">
        <v>19</v>
      </c>
    </row>
    <row r="21" spans="1:2" ht="12.75">
      <c r="A21">
        <v>2.99</v>
      </c>
      <c r="B21">
        <v>20</v>
      </c>
    </row>
    <row r="22" spans="1:2" ht="12.75">
      <c r="A22">
        <v>3.28</v>
      </c>
      <c r="B22">
        <v>21</v>
      </c>
    </row>
    <row r="23" spans="1:2" ht="12.75">
      <c r="A23">
        <v>3.61</v>
      </c>
      <c r="B23">
        <v>22</v>
      </c>
    </row>
    <row r="24" spans="1:2" ht="12.75">
      <c r="A24">
        <v>3.99</v>
      </c>
      <c r="B24">
        <v>23</v>
      </c>
    </row>
    <row r="25" spans="1:2" ht="12.75">
      <c r="A25">
        <v>4.44</v>
      </c>
      <c r="B25">
        <v>24</v>
      </c>
    </row>
    <row r="26" spans="1:2" ht="12.75">
      <c r="A26">
        <v>4.99</v>
      </c>
      <c r="B26">
        <v>25</v>
      </c>
    </row>
    <row r="27" spans="1:2" ht="12.75">
      <c r="A27">
        <v>5.66</v>
      </c>
      <c r="B27">
        <v>26</v>
      </c>
    </row>
    <row r="28" spans="1:2" ht="12.75">
      <c r="A28">
        <v>6.49</v>
      </c>
      <c r="B28">
        <v>27</v>
      </c>
    </row>
    <row r="29" spans="1:2" ht="12.75">
      <c r="A29">
        <v>7.56</v>
      </c>
      <c r="B29">
        <v>28</v>
      </c>
    </row>
    <row r="30" spans="1:2" ht="12.75">
      <c r="A30">
        <v>8.99</v>
      </c>
      <c r="B30">
        <v>29</v>
      </c>
    </row>
    <row r="31" spans="1:2" ht="12.75">
      <c r="A31">
        <v>12</v>
      </c>
      <c r="B31">
        <v>30</v>
      </c>
    </row>
  </sheetData>
  <sheetProtection sheet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 A. Krause Maschinenfabrik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Merkmalsuntersuchung</dc:title>
  <dc:subject/>
  <dc:creator>Zarrath/Wilms</dc:creator>
  <cp:keywords/>
  <dc:description/>
  <cp:lastModifiedBy>Wilhelm Wilms</cp:lastModifiedBy>
  <cp:lastPrinted>2003-11-21T08:31:21Z</cp:lastPrinted>
  <dcterms:created xsi:type="dcterms:W3CDTF">2003-11-20T08:58:58Z</dcterms:created>
  <dcterms:modified xsi:type="dcterms:W3CDTF">2003-11-23T15:33:39Z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1292945425</vt:i4>
  </property>
  <property fmtid="{D5CDD505-2E9C-101B-9397-08002B2CF9AE}" pid="3" name="_EmailSubject">
    <vt:lpwstr>Merkmaluntersuchung</vt:lpwstr>
  </property>
  <property fmtid="{D5CDD505-2E9C-101B-9397-08002B2CF9AE}" pid="4" name="_AuthorEmail">
    <vt:lpwstr>mzarrath@tkt-jak.thyssenkrupp.com</vt:lpwstr>
  </property>
  <property fmtid="{D5CDD505-2E9C-101B-9397-08002B2CF9AE}" pid="5" name="_AuthorEmailDisplayName">
    <vt:lpwstr>Zarrath, Michael</vt:lpwstr>
  </property>
  <property fmtid="{D5CDD505-2E9C-101B-9397-08002B2CF9AE}" pid="6" name="_PreviousAdHocReviewCycleID">
    <vt:i4>-910563758</vt:i4>
  </property>
</Properties>
</file>